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16815" windowHeight="9150"/>
  </bookViews>
  <sheets>
    <sheet name="сортировка" sheetId="1" r:id="rId1"/>
  </sheets>
  <externalReferences>
    <externalReference r:id="rId2"/>
  </externalReferences>
  <definedNames>
    <definedName name="_xlnm.Print_Titles" localSheetId="0">сортировка!$A:$E</definedName>
    <definedName name="_xlnm.Print_Area" localSheetId="0">сортировка!$A$1:$D$30</definedName>
  </definedNames>
  <calcPr calcId="125725"/>
  <fileRecoveryPr repairLoad="1"/>
</workbook>
</file>

<file path=xl/calcChain.xml><?xml version="1.0" encoding="utf-8"?>
<calcChain xmlns="http://schemas.openxmlformats.org/spreadsheetml/2006/main">
  <c r="C27" i="1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C5"/>
  <c r="C4"/>
  <c r="D4" s="1"/>
  <c r="C3"/>
  <c r="A3"/>
  <c r="A4" s="1"/>
  <c r="D9" l="1"/>
  <c r="D13"/>
  <c r="D17"/>
  <c r="D19"/>
  <c r="D21"/>
  <c r="D23"/>
  <c r="D25"/>
  <c r="D27"/>
  <c r="D7"/>
  <c r="D11"/>
  <c r="D15"/>
  <c r="C29"/>
  <c r="D5"/>
  <c r="D6"/>
  <c r="D12"/>
  <c r="D16"/>
  <c r="D18"/>
  <c r="D20"/>
  <c r="D3"/>
  <c r="D8"/>
  <c r="D10"/>
  <c r="D14"/>
  <c r="D22"/>
  <c r="D24"/>
  <c r="D26"/>
  <c r="C28"/>
  <c r="C30"/>
</calcChain>
</file>

<file path=xl/sharedStrings.xml><?xml version="1.0" encoding="utf-8"?>
<sst xmlns="http://schemas.openxmlformats.org/spreadsheetml/2006/main" count="33" uniqueCount="33">
  <si>
    <t>№ п/п</t>
  </si>
  <si>
    <t>ГРБС</t>
  </si>
  <si>
    <t>Оценка</t>
  </si>
  <si>
    <t>Ранг</t>
  </si>
  <si>
    <t>Министерство финансов Республики Алтай</t>
  </si>
  <si>
    <t>Министерство труда и социального развития Республики Алтай</t>
  </si>
  <si>
    <t>Министерство здравоохранения Республики Алтай</t>
  </si>
  <si>
    <t>Комитет по физической культуре и спорту Республики Алтай</t>
  </si>
  <si>
    <t>Министерство образования, науки и молодежной политики  Республики Алтай</t>
  </si>
  <si>
    <t>Комитет по тарифам Республики Алтай</t>
  </si>
  <si>
    <t>Избирательная комиссия Республики Алтай</t>
  </si>
  <si>
    <t>Министерство регионального развития Республики Алтай</t>
  </si>
  <si>
    <t>Государственное Собрание - Эл Курултай Республики Алтай</t>
  </si>
  <si>
    <t>Контрольно-счетная палата Республики Алтай</t>
  </si>
  <si>
    <t>Комитет ветеринарии с Госветинспекцией Республики Алтай</t>
  </si>
  <si>
    <t>Казенное учреждение Республики Алтай «Управление по обеспечению мероприятий в области гражданской обороны, чрезвычайных ситуаций и пожарной безопасности в Республике Алтай"</t>
  </si>
  <si>
    <t>Министерство сельского хозяйства Республики Алтай</t>
  </si>
  <si>
    <t>Министерство культуры Республики Алтай</t>
  </si>
  <si>
    <t>Правительство Республики Алтай</t>
  </si>
  <si>
    <t>Государственная жилищная инспекция Республики Алтай</t>
  </si>
  <si>
    <t>Комитет занятости населения Республики Алтай</t>
  </si>
  <si>
    <t>Министерство  экономического  развития и инвестиций Республики Алтай</t>
  </si>
  <si>
    <t>Министерство лесного хозяйства Республики Алтай</t>
  </si>
  <si>
    <t>Министерство имущественных отношений Республики Алтай</t>
  </si>
  <si>
    <t>Инспекция Республики Алтай по надзору за техническим состоянием самоходных машин и других видов техники</t>
  </si>
  <si>
    <t>Министерство туризма и  предпринимательства Республики Алтай</t>
  </si>
  <si>
    <t>Комитет по охране, использованию и воспроизводству объектов животного мира Республики Алтай</t>
  </si>
  <si>
    <t>Комитет по делам архивов Республики Алтай</t>
  </si>
  <si>
    <t>Аппарат Уполномоченного по правам человека в Республике Алтай</t>
  </si>
  <si>
    <t>Минисмальная оценка качества финансового менеджмента</t>
  </si>
  <si>
    <t>Максимальная оценка качества финансового менеджмента</t>
  </si>
  <si>
    <t>Средняя оценка качества финансового менеджмента</t>
  </si>
  <si>
    <t>Ранжирование главных распорядителей средств республиканского бюджета Республики Алтай по результатам ежегодной оценки качества финансового менеджмента на 01.07.2013 г.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</si>
</sst>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3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2" xfId="0" applyFill="1" applyBorder="1"/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/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/>
    <xf numFmtId="1" fontId="0" fillId="0" borderId="0" xfId="0" applyNumberForma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 applyFill="1"/>
    <xf numFmtId="164" fontId="0" fillId="0" borderId="0" xfId="0" applyNumberFormat="1"/>
    <xf numFmtId="0" fontId="0" fillId="2" borderId="0" xfId="0" applyFill="1"/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3;&#1102;&#1076;&#1078;&#1077;&#1090;&#1085;&#1086;&#1081;%20&#1087;&#1086;&#1083;&#1080;&#1090;&#1080;&#1082;&#1080;%20&#1080;%20&#1088;&#1077;&#1092;&#1086;&#1088;&#1084;&#1080;&#1088;&#1086;&#1074;&#1072;&#1085;&#1080;&#1103;%20&#1086;&#1073;&#1097;&#1077;&#1089;&#1090;&#1074;&#1077;&#1085;&#1085;&#1099;&#1093;%20&#1092;&#1080;&#1085;&#1072;&#1085;&#1089;&#1086;&#1074;/&#1054;&#1058;&#1044;&#1045;&#1051;/&#1060;&#1080;&#1085;&#1084;&#1077;&#1085;&#1077;&#1076;&#1078;&#1084;&#1077;&#1085;&#1090;/&#1079;&#1072;%202%20&#1082;&#1074;&#1072;&#1088;&#1090;&#1072;&#1083;%202013%20&#1075;&#1086;&#1076;&#1072;/&#1043;&#1056;&#1041;&#1057;%20&#1085;&#1072;%2001.07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 (3)"/>
      <sheetName val="Лист3 (2)"/>
      <sheetName val="Лист3"/>
      <sheetName val="сортировка"/>
    </sheetNames>
    <sheetDataSet>
      <sheetData sheetId="0"/>
      <sheetData sheetId="1"/>
      <sheetData sheetId="2">
        <row r="98">
          <cell r="G98">
            <v>0.79047500000000004</v>
          </cell>
          <cell r="J98">
            <v>0.65317400000000003</v>
          </cell>
          <cell r="M98">
            <v>0.76391100000000001</v>
          </cell>
          <cell r="P98">
            <v>0.67513599999999996</v>
          </cell>
          <cell r="S98">
            <v>0.65571999999999997</v>
          </cell>
          <cell r="V98">
            <v>0.81810700000000003</v>
          </cell>
          <cell r="Y98">
            <v>0.70796599999999998</v>
          </cell>
          <cell r="AB98">
            <v>0.63226199999999999</v>
          </cell>
          <cell r="AE98">
            <v>0.60855099999999995</v>
          </cell>
          <cell r="AH98">
            <v>0.79710199999999998</v>
          </cell>
          <cell r="AK98">
            <v>0.52554500000000004</v>
          </cell>
          <cell r="AN98">
            <v>0.60373299999999996</v>
          </cell>
          <cell r="AQ98">
            <v>0.77204099999999998</v>
          </cell>
          <cell r="AT98">
            <v>0.68957199999999996</v>
          </cell>
          <cell r="AW98">
            <v>0.72942700000000005</v>
          </cell>
          <cell r="AZ98">
            <v>0.72850899999999996</v>
          </cell>
          <cell r="BC98">
            <v>0.69800099999999998</v>
          </cell>
          <cell r="BF98">
            <v>0.64025399999999999</v>
          </cell>
          <cell r="BI98">
            <v>0.60716800000000004</v>
          </cell>
          <cell r="BL98">
            <v>0.59499199999999997</v>
          </cell>
          <cell r="BO98">
            <v>0.65745600000000004</v>
          </cell>
          <cell r="BR98">
            <v>0.60891200000000001</v>
          </cell>
          <cell r="BU98">
            <v>0.54807499999999998</v>
          </cell>
          <cell r="BX98">
            <v>0.145311</v>
          </cell>
          <cell r="CA98">
            <v>0.53938799999999998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4"/>
  <sheetViews>
    <sheetView tabSelected="1" view="pageBreakPreview" zoomScale="75" zoomScaleNormal="75" workbookViewId="0">
      <selection activeCell="A2" sqref="A2"/>
    </sheetView>
  </sheetViews>
  <sheetFormatPr defaultRowHeight="12.75"/>
  <cols>
    <col min="1" max="1" width="7.7109375" customWidth="1"/>
    <col min="2" max="2" width="60.28515625" customWidth="1"/>
    <col min="3" max="3" width="13.7109375" style="20" customWidth="1"/>
    <col min="4" max="4" width="9.7109375" customWidth="1"/>
    <col min="5" max="5" width="7.7109375" customWidth="1"/>
    <col min="6" max="8" width="7.7109375" style="21" customWidth="1"/>
    <col min="9" max="11" width="7.7109375" style="18" customWidth="1"/>
    <col min="12" max="14" width="7.7109375" style="21" customWidth="1"/>
    <col min="15" max="17" width="7.7109375" style="18" customWidth="1"/>
    <col min="18" max="20" width="7.7109375" style="21" customWidth="1"/>
    <col min="21" max="23" width="7.7109375" style="18" customWidth="1"/>
    <col min="24" max="25" width="7.7109375" style="21" customWidth="1"/>
    <col min="26" max="26" width="13" style="21" customWidth="1"/>
    <col min="27" max="28" width="13.28515625" style="18" customWidth="1"/>
    <col min="29" max="29" width="13" style="18" customWidth="1"/>
    <col min="30" max="31" width="13.28515625" style="21" customWidth="1"/>
    <col min="32" max="32" width="13" style="21" customWidth="1"/>
    <col min="33" max="34" width="13.28515625" style="18" customWidth="1"/>
    <col min="35" max="35" width="13" style="18" customWidth="1"/>
    <col min="36" max="37" width="13.28515625" style="21" customWidth="1"/>
    <col min="38" max="38" width="13" style="21" customWidth="1"/>
    <col min="39" max="40" width="13.28515625" style="18" customWidth="1"/>
    <col min="41" max="41" width="13" style="18" customWidth="1"/>
    <col min="42" max="43" width="13.28515625" style="21" customWidth="1"/>
    <col min="44" max="44" width="13" style="21" customWidth="1"/>
    <col min="45" max="46" width="13.28515625" style="18" customWidth="1"/>
    <col min="47" max="47" width="13" style="18" customWidth="1"/>
    <col min="48" max="49" width="13.28515625" style="21" customWidth="1"/>
    <col min="50" max="50" width="13" style="21" customWidth="1"/>
    <col min="51" max="52" width="13.28515625" style="18" customWidth="1"/>
    <col min="53" max="53" width="13" style="18" customWidth="1"/>
    <col min="54" max="55" width="13.28515625" style="21" customWidth="1"/>
    <col min="56" max="56" width="13" style="21" customWidth="1"/>
    <col min="57" max="58" width="13.28515625" style="18" customWidth="1"/>
    <col min="59" max="59" width="13" style="18" customWidth="1"/>
    <col min="60" max="61" width="13.28515625" style="21" customWidth="1"/>
    <col min="62" max="62" width="13" style="21" customWidth="1"/>
    <col min="63" max="64" width="13.28515625" style="18" customWidth="1"/>
    <col min="65" max="65" width="13" style="18" customWidth="1"/>
    <col min="66" max="67" width="13.28515625" style="21" customWidth="1"/>
    <col min="68" max="68" width="13" style="21" customWidth="1"/>
    <col min="69" max="70" width="13.28515625" style="18" customWidth="1"/>
    <col min="71" max="71" width="13" style="18" customWidth="1"/>
    <col min="72" max="73" width="13.28515625" style="21" customWidth="1"/>
    <col min="74" max="74" width="13" style="21" customWidth="1"/>
    <col min="75" max="76" width="13.28515625" style="18" customWidth="1"/>
    <col min="77" max="77" width="13" style="18" customWidth="1"/>
    <col min="78" max="79" width="13.28515625" style="21" customWidth="1"/>
    <col min="80" max="80" width="13" style="21" customWidth="1"/>
    <col min="81" max="82" width="13.28515625" style="18" customWidth="1"/>
    <col min="83" max="83" width="13" style="18" customWidth="1"/>
    <col min="84" max="84" width="9.28515625" bestFit="1" customWidth="1"/>
  </cols>
  <sheetData>
    <row r="1" spans="1:86" s="2" customFormat="1" ht="51.75" customHeight="1">
      <c r="A1" s="22" t="s">
        <v>32</v>
      </c>
      <c r="B1" s="22"/>
      <c r="C1" s="22"/>
      <c r="D1" s="22"/>
      <c r="E1" s="1"/>
    </row>
    <row r="2" spans="1:86" s="2" customFormat="1" ht="36.75" customHeight="1">
      <c r="A2" s="3" t="s">
        <v>0</v>
      </c>
      <c r="B2" s="4" t="s">
        <v>1</v>
      </c>
      <c r="C2" s="5" t="s">
        <v>2</v>
      </c>
      <c r="D2" s="4" t="s">
        <v>3</v>
      </c>
      <c r="E2" s="1"/>
    </row>
    <row r="3" spans="1:86" s="2" customFormat="1" ht="23.25" customHeight="1">
      <c r="A3" s="6">
        <f>1</f>
        <v>1</v>
      </c>
      <c r="B3" s="7" t="s">
        <v>4</v>
      </c>
      <c r="C3" s="8">
        <f>[1]Лист3!V98</f>
        <v>0.81810700000000003</v>
      </c>
      <c r="D3" s="6">
        <f t="shared" ref="D3:D27" si="0">RANK(C3,$C$3:$C$27)</f>
        <v>1</v>
      </c>
      <c r="E3" s="1"/>
    </row>
    <row r="4" spans="1:86" s="2" customFormat="1" ht="23.25" customHeight="1">
      <c r="A4" s="6">
        <f>A3+1</f>
        <v>2</v>
      </c>
      <c r="B4" s="9" t="s">
        <v>5</v>
      </c>
      <c r="C4" s="8">
        <f>[1]Лист3!AH98</f>
        <v>0.79710199999999998</v>
      </c>
      <c r="D4" s="6">
        <f t="shared" si="0"/>
        <v>2</v>
      </c>
      <c r="E4" s="1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6" s="2" customFormat="1" ht="32.25" customHeight="1">
      <c r="A5" s="6">
        <v>3</v>
      </c>
      <c r="B5" s="7" t="s">
        <v>6</v>
      </c>
      <c r="C5" s="8">
        <f>[1]Лист3!G98</f>
        <v>0.79047500000000004</v>
      </c>
      <c r="D5" s="6">
        <f t="shared" si="0"/>
        <v>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</row>
    <row r="6" spans="1:86" s="12" customFormat="1" ht="23.25" customHeight="1">
      <c r="A6" s="6">
        <f t="shared" ref="A6:A27" si="1">A5+1</f>
        <v>4</v>
      </c>
      <c r="B6" s="9" t="s">
        <v>7</v>
      </c>
      <c r="C6" s="8">
        <f>[1]Лист3!AQ98</f>
        <v>0.77204099999999998</v>
      </c>
      <c r="D6" s="6">
        <f t="shared" si="0"/>
        <v>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</row>
    <row r="7" spans="1:86" s="14" customFormat="1" ht="23.25" customHeight="1">
      <c r="A7" s="6">
        <f t="shared" si="1"/>
        <v>5</v>
      </c>
      <c r="B7" s="9" t="s">
        <v>8</v>
      </c>
      <c r="C7" s="8">
        <f>[1]Лист3!M98</f>
        <v>0.76391100000000001</v>
      </c>
      <c r="D7" s="6">
        <f t="shared" si="0"/>
        <v>5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</row>
    <row r="8" spans="1:86" s="2" customFormat="1" ht="23.25" customHeight="1">
      <c r="A8" s="6">
        <f t="shared" si="1"/>
        <v>6</v>
      </c>
      <c r="B8" s="7" t="s">
        <v>9</v>
      </c>
      <c r="C8" s="8">
        <f>[1]Лист3!AW98</f>
        <v>0.72942700000000005</v>
      </c>
      <c r="D8" s="6">
        <f t="shared" si="0"/>
        <v>6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5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</row>
    <row r="9" spans="1:86" s="2" customFormat="1" ht="23.25" customHeight="1">
      <c r="A9" s="6">
        <f t="shared" si="1"/>
        <v>7</v>
      </c>
      <c r="B9" s="7" t="s">
        <v>10</v>
      </c>
      <c r="C9" s="8">
        <f>[1]Лист3!AZ98</f>
        <v>0.72850899999999996</v>
      </c>
      <c r="D9" s="6">
        <f t="shared" si="0"/>
        <v>7</v>
      </c>
      <c r="E9" s="10"/>
      <c r="F9" s="15"/>
      <c r="G9" s="10"/>
      <c r="H9" s="10"/>
      <c r="I9" s="15"/>
      <c r="J9" s="10"/>
      <c r="K9" s="10"/>
      <c r="L9" s="15"/>
      <c r="M9" s="10"/>
      <c r="N9" s="10"/>
      <c r="O9" s="15"/>
      <c r="P9" s="10"/>
      <c r="Q9" s="10"/>
      <c r="R9" s="15"/>
      <c r="S9" s="10"/>
      <c r="T9" s="10"/>
      <c r="U9" s="15"/>
      <c r="V9" s="10"/>
      <c r="W9" s="10"/>
      <c r="X9" s="15"/>
      <c r="Y9" s="10"/>
      <c r="Z9" s="10"/>
      <c r="AA9" s="15"/>
      <c r="AB9" s="10"/>
      <c r="AC9" s="10"/>
      <c r="AD9" s="15"/>
      <c r="AE9" s="10"/>
      <c r="AF9" s="10"/>
      <c r="AG9" s="15"/>
      <c r="AH9" s="10"/>
      <c r="AI9" s="10"/>
      <c r="AJ9" s="15"/>
      <c r="AK9" s="10"/>
      <c r="AL9" s="10"/>
      <c r="AM9" s="15"/>
      <c r="AN9" s="10"/>
      <c r="AO9" s="10"/>
      <c r="AP9" s="15"/>
      <c r="AQ9" s="10"/>
      <c r="AR9" s="10"/>
      <c r="AS9" s="15"/>
      <c r="AT9" s="10"/>
      <c r="AU9" s="10"/>
      <c r="AV9" s="15"/>
      <c r="AW9" s="10"/>
      <c r="AX9" s="10"/>
      <c r="AY9" s="15"/>
      <c r="AZ9" s="10"/>
      <c r="BA9" s="10"/>
      <c r="BB9" s="15"/>
      <c r="BC9" s="10"/>
      <c r="BD9" s="10"/>
      <c r="BE9" s="15"/>
      <c r="BF9" s="10"/>
      <c r="BG9" s="10"/>
      <c r="BH9" s="15"/>
      <c r="BI9" s="10"/>
      <c r="BJ9" s="10"/>
      <c r="BK9" s="15"/>
      <c r="BL9" s="10"/>
      <c r="BM9" s="10"/>
      <c r="BN9" s="15"/>
      <c r="BO9" s="10"/>
      <c r="BP9" s="10"/>
      <c r="BQ9" s="15"/>
      <c r="BR9" s="10"/>
      <c r="BS9" s="10"/>
      <c r="BT9" s="15"/>
      <c r="BU9" s="10"/>
      <c r="BV9" s="10"/>
      <c r="BW9" s="10"/>
      <c r="BX9" s="10"/>
      <c r="BY9" s="10"/>
      <c r="BZ9" s="15"/>
      <c r="CA9" s="10"/>
      <c r="CB9" s="10"/>
      <c r="CC9" s="15"/>
      <c r="CD9" s="10"/>
      <c r="CE9" s="10"/>
    </row>
    <row r="10" spans="1:86" s="2" customFormat="1" ht="23.25" customHeight="1">
      <c r="A10" s="6">
        <f t="shared" si="1"/>
        <v>8</v>
      </c>
      <c r="B10" s="7" t="s">
        <v>11</v>
      </c>
      <c r="C10" s="8">
        <f>[1]Лист3!Y98</f>
        <v>0.70796599999999998</v>
      </c>
      <c r="D10" s="6">
        <f t="shared" si="0"/>
        <v>8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3"/>
      <c r="AE10" s="13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3"/>
      <c r="AQ10" s="13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</row>
    <row r="11" spans="1:86" s="2" customFormat="1" ht="34.5" customHeight="1">
      <c r="A11" s="6">
        <f t="shared" si="1"/>
        <v>9</v>
      </c>
      <c r="B11" s="9" t="s">
        <v>12</v>
      </c>
      <c r="C11" s="8">
        <f>[1]Лист3!BC98</f>
        <v>0.69800099999999998</v>
      </c>
      <c r="D11" s="16">
        <f t="shared" si="0"/>
        <v>9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</row>
    <row r="12" spans="1:86" s="2" customFormat="1" ht="35.65" customHeight="1">
      <c r="A12" s="6">
        <f t="shared" si="1"/>
        <v>10</v>
      </c>
      <c r="B12" s="7" t="s">
        <v>13</v>
      </c>
      <c r="C12" s="8">
        <f>[1]Лист3!AT98</f>
        <v>0.68957199999999996</v>
      </c>
      <c r="D12" s="6">
        <f t="shared" si="0"/>
        <v>10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5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</row>
    <row r="13" spans="1:86" s="2" customFormat="1" ht="23.25" customHeight="1">
      <c r="A13" s="6">
        <f t="shared" si="1"/>
        <v>11</v>
      </c>
      <c r="B13" s="7" t="s">
        <v>14</v>
      </c>
      <c r="C13" s="8">
        <f>[1]Лист3!P98</f>
        <v>0.67513599999999996</v>
      </c>
      <c r="D13" s="6">
        <f t="shared" si="0"/>
        <v>11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</row>
    <row r="14" spans="1:86" s="12" customFormat="1" ht="23.25" customHeight="1">
      <c r="A14" s="6">
        <f t="shared" si="1"/>
        <v>12</v>
      </c>
      <c r="B14" s="9" t="s">
        <v>15</v>
      </c>
      <c r="C14" s="8">
        <f>[1]Лист3!BO98</f>
        <v>0.65745600000000004</v>
      </c>
      <c r="D14" s="6">
        <f t="shared" si="0"/>
        <v>12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</row>
    <row r="15" spans="1:86" s="2" customFormat="1" ht="23.25" customHeight="1">
      <c r="A15" s="6">
        <f t="shared" si="1"/>
        <v>13</v>
      </c>
      <c r="B15" s="7" t="s">
        <v>16</v>
      </c>
      <c r="C15" s="8">
        <f>[1]Лист3!S98</f>
        <v>0.65571999999999997</v>
      </c>
      <c r="D15" s="6">
        <f t="shared" si="0"/>
        <v>13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</row>
    <row r="16" spans="1:86" s="2" customFormat="1" ht="23.25" customHeight="1">
      <c r="A16" s="6">
        <f t="shared" si="1"/>
        <v>14</v>
      </c>
      <c r="B16" s="7" t="s">
        <v>17</v>
      </c>
      <c r="C16" s="8">
        <f>[1]Лист3!J98</f>
        <v>0.65317400000000003</v>
      </c>
      <c r="D16" s="6">
        <f t="shared" si="0"/>
        <v>14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"/>
      <c r="AT16" s="1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</row>
    <row r="17" spans="1:83" s="2" customFormat="1" ht="23.25" customHeight="1">
      <c r="A17" s="6">
        <f t="shared" si="1"/>
        <v>15</v>
      </c>
      <c r="B17" s="7" t="s">
        <v>18</v>
      </c>
      <c r="C17" s="8">
        <f>[1]Лист3!BF98</f>
        <v>0.64025399999999999</v>
      </c>
      <c r="D17" s="6">
        <f t="shared" si="0"/>
        <v>15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</row>
    <row r="18" spans="1:83" s="12" customFormat="1" ht="23.25" customHeight="1">
      <c r="A18" s="6">
        <f t="shared" si="1"/>
        <v>16</v>
      </c>
      <c r="B18" s="9" t="s">
        <v>19</v>
      </c>
      <c r="C18" s="8">
        <f>[1]Лист3!AB98</f>
        <v>0.63226199999999999</v>
      </c>
      <c r="D18" s="6">
        <f t="shared" si="0"/>
        <v>16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</row>
    <row r="19" spans="1:83" s="2" customFormat="1" ht="23.25" customHeight="1">
      <c r="A19" s="6">
        <f t="shared" si="1"/>
        <v>17</v>
      </c>
      <c r="B19" s="7" t="s">
        <v>20</v>
      </c>
      <c r="C19" s="8">
        <f>[1]Лист3!BR98</f>
        <v>0.60891200000000001</v>
      </c>
      <c r="D19" s="6">
        <f t="shared" si="0"/>
        <v>17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</row>
    <row r="20" spans="1:83" s="12" customFormat="1" ht="23.25" customHeight="1">
      <c r="A20" s="6">
        <f t="shared" si="1"/>
        <v>18</v>
      </c>
      <c r="B20" s="7" t="s">
        <v>21</v>
      </c>
      <c r="C20" s="8">
        <f>[1]Лист3!AE98</f>
        <v>0.60855099999999995</v>
      </c>
      <c r="D20" s="6">
        <f t="shared" si="0"/>
        <v>18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</row>
    <row r="21" spans="1:83" s="2" customFormat="1" ht="23.25" customHeight="1">
      <c r="A21" s="6">
        <f t="shared" si="1"/>
        <v>19</v>
      </c>
      <c r="B21" s="9" t="s">
        <v>22</v>
      </c>
      <c r="C21" s="8">
        <f>[1]Лист3!BI98</f>
        <v>0.60716800000000004</v>
      </c>
      <c r="D21" s="6">
        <f t="shared" si="0"/>
        <v>19</v>
      </c>
      <c r="E21" s="10"/>
      <c r="F21" s="10"/>
      <c r="G21" s="10"/>
      <c r="H21" s="10"/>
      <c r="I21" s="10"/>
      <c r="J21" s="10"/>
      <c r="K21" s="10"/>
      <c r="L21" s="13"/>
      <c r="M21" s="13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7"/>
      <c r="Y21" s="17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3"/>
      <c r="BI21" s="13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</row>
    <row r="22" spans="1:83" s="2" customFormat="1" ht="39.4" customHeight="1">
      <c r="A22" s="6">
        <f t="shared" si="1"/>
        <v>20</v>
      </c>
      <c r="B22" s="7" t="s">
        <v>23</v>
      </c>
      <c r="C22" s="8">
        <f>[1]Лист3!AN98</f>
        <v>0.60373299999999996</v>
      </c>
      <c r="D22" s="6">
        <f t="shared" si="0"/>
        <v>20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</row>
    <row r="23" spans="1:83" s="2" customFormat="1" ht="56.25" customHeight="1">
      <c r="A23" s="6">
        <f t="shared" si="1"/>
        <v>21</v>
      </c>
      <c r="B23" s="7" t="s">
        <v>24</v>
      </c>
      <c r="C23" s="8">
        <f>[1]Лист3!BL98</f>
        <v>0.59499199999999997</v>
      </c>
      <c r="D23" s="16">
        <f t="shared" si="0"/>
        <v>21</v>
      </c>
      <c r="E23" s="10"/>
      <c r="F23" s="15"/>
      <c r="G23" s="10"/>
      <c r="H23" s="10"/>
      <c r="I23" s="15"/>
      <c r="J23" s="10"/>
      <c r="K23" s="10"/>
      <c r="L23" s="15"/>
      <c r="M23" s="10"/>
      <c r="N23" s="10"/>
      <c r="O23" s="15"/>
      <c r="P23" s="10"/>
      <c r="Q23" s="10"/>
      <c r="R23" s="15"/>
      <c r="S23" s="10"/>
      <c r="T23" s="10"/>
      <c r="U23" s="15"/>
      <c r="V23" s="10"/>
      <c r="W23" s="10"/>
      <c r="X23" s="15"/>
      <c r="Y23" s="10"/>
      <c r="Z23" s="10"/>
      <c r="AA23" s="15"/>
      <c r="AB23" s="10"/>
      <c r="AC23" s="10"/>
      <c r="AD23" s="15"/>
      <c r="AE23" s="10"/>
      <c r="AF23" s="10"/>
      <c r="AG23" s="15"/>
      <c r="AH23" s="10"/>
      <c r="AI23" s="10"/>
      <c r="AJ23" s="15"/>
      <c r="AK23" s="10"/>
      <c r="AL23" s="10"/>
      <c r="AM23" s="15"/>
      <c r="AN23" s="10"/>
      <c r="AO23" s="10"/>
      <c r="AP23" s="15"/>
      <c r="AQ23" s="10"/>
      <c r="AR23" s="10"/>
      <c r="AS23" s="15"/>
      <c r="AT23" s="10"/>
      <c r="AU23" s="10"/>
      <c r="AV23" s="15"/>
      <c r="AW23" s="10"/>
      <c r="AX23" s="10"/>
      <c r="AY23" s="15"/>
      <c r="AZ23" s="10"/>
      <c r="BA23" s="10"/>
      <c r="BB23" s="15"/>
      <c r="BC23" s="10"/>
      <c r="BD23" s="10"/>
      <c r="BE23" s="15"/>
      <c r="BF23" s="10"/>
      <c r="BG23" s="10"/>
      <c r="BH23" s="15"/>
      <c r="BI23" s="10"/>
      <c r="BJ23" s="10"/>
      <c r="BK23" s="15"/>
      <c r="BL23" s="10"/>
      <c r="BM23" s="10"/>
      <c r="BN23" s="15"/>
      <c r="BO23" s="10"/>
      <c r="BP23" s="10"/>
      <c r="BQ23" s="15"/>
      <c r="BR23" s="10"/>
      <c r="BS23" s="10"/>
      <c r="BT23" s="15"/>
      <c r="BU23" s="10"/>
      <c r="BV23" s="10"/>
      <c r="BW23" s="15"/>
      <c r="BX23" s="10"/>
      <c r="BY23" s="10"/>
      <c r="BZ23" s="15"/>
      <c r="CA23" s="10"/>
      <c r="CB23" s="10"/>
      <c r="CC23" s="15"/>
      <c r="CD23" s="10"/>
      <c r="CE23" s="10"/>
    </row>
    <row r="24" spans="1:83" s="12" customFormat="1" ht="23.25" customHeight="1">
      <c r="A24" s="6">
        <f t="shared" si="1"/>
        <v>22</v>
      </c>
      <c r="B24" s="7" t="s">
        <v>25</v>
      </c>
      <c r="C24" s="8">
        <f>[1]Лист3!BU98</f>
        <v>0.54807499999999998</v>
      </c>
      <c r="D24" s="6">
        <f t="shared" si="0"/>
        <v>22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</row>
    <row r="25" spans="1:83" s="2" customFormat="1" ht="33" customHeight="1">
      <c r="A25" s="6">
        <f t="shared" si="1"/>
        <v>23</v>
      </c>
      <c r="B25" s="9" t="s">
        <v>26</v>
      </c>
      <c r="C25" s="8">
        <f>[1]Лист3!CA98</f>
        <v>0.53938799999999998</v>
      </c>
      <c r="D25" s="6">
        <f t="shared" si="0"/>
        <v>23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</row>
    <row r="26" spans="1:83" s="18" customFormat="1" ht="32.25" customHeight="1">
      <c r="A26" s="6">
        <f t="shared" si="1"/>
        <v>24</v>
      </c>
      <c r="B26" s="7" t="s">
        <v>27</v>
      </c>
      <c r="C26" s="8">
        <f>[1]Лист3!AK98</f>
        <v>0.52554500000000004</v>
      </c>
      <c r="D26" s="6">
        <f t="shared" si="0"/>
        <v>24</v>
      </c>
    </row>
    <row r="27" spans="1:83" s="18" customFormat="1" ht="39.4" customHeight="1">
      <c r="A27" s="6">
        <f t="shared" si="1"/>
        <v>25</v>
      </c>
      <c r="B27" s="7" t="s">
        <v>28</v>
      </c>
      <c r="C27" s="8">
        <f>[1]Лист3!BX98</f>
        <v>0.145311</v>
      </c>
      <c r="D27" s="6">
        <f t="shared" si="0"/>
        <v>25</v>
      </c>
    </row>
    <row r="28" spans="1:83" s="18" customFormat="1">
      <c r="A28" s="6"/>
      <c r="B28" s="9" t="s">
        <v>29</v>
      </c>
      <c r="C28" s="8">
        <f>MIN(C3:C27)</f>
        <v>0.145311</v>
      </c>
      <c r="D28" s="6"/>
    </row>
    <row r="29" spans="1:83" s="18" customFormat="1">
      <c r="A29" s="6"/>
      <c r="B29" s="9" t="s">
        <v>30</v>
      </c>
      <c r="C29" s="8">
        <f>MAX(C3:C27)</f>
        <v>0.81810700000000003</v>
      </c>
      <c r="D29" s="6"/>
    </row>
    <row r="30" spans="1:83" s="18" customFormat="1">
      <c r="A30" s="6"/>
      <c r="B30" s="9" t="s">
        <v>31</v>
      </c>
      <c r="C30" s="8">
        <f>AVERAGE(C3:C27)</f>
        <v>0.64763152000000002</v>
      </c>
      <c r="D30" s="6"/>
    </row>
    <row r="31" spans="1:83" s="18" customFormat="1">
      <c r="A31" s="6"/>
      <c r="B31" s="7"/>
      <c r="C31" s="8"/>
      <c r="D31" s="6"/>
    </row>
    <row r="32" spans="1:83" s="18" customFormat="1">
      <c r="C32" s="19"/>
    </row>
    <row r="33" spans="3:3" s="18" customFormat="1">
      <c r="C33" s="19"/>
    </row>
    <row r="34" spans="3:3" s="18" customFormat="1">
      <c r="C34" s="19"/>
    </row>
    <row r="35" spans="3:3" s="18" customFormat="1">
      <c r="C35" s="19"/>
    </row>
    <row r="36" spans="3:3" s="18" customFormat="1">
      <c r="C36" s="19"/>
    </row>
    <row r="37" spans="3:3" s="18" customFormat="1">
      <c r="C37" s="19"/>
    </row>
    <row r="38" spans="3:3" s="18" customFormat="1">
      <c r="C38" s="19"/>
    </row>
    <row r="39" spans="3:3" s="18" customFormat="1">
      <c r="C39" s="19"/>
    </row>
    <row r="40" spans="3:3" s="18" customFormat="1">
      <c r="C40" s="19"/>
    </row>
    <row r="41" spans="3:3" s="18" customFormat="1">
      <c r="C41" s="19"/>
    </row>
    <row r="42" spans="3:3" s="18" customFormat="1">
      <c r="C42" s="19"/>
    </row>
    <row r="43" spans="3:3" s="18" customFormat="1">
      <c r="C43" s="19"/>
    </row>
    <row r="44" spans="3:3" s="18" customFormat="1">
      <c r="C44" s="19"/>
    </row>
  </sheetData>
  <mergeCells count="1">
    <mergeCell ref="A1:D1"/>
  </mergeCells>
  <pageMargins left="0.44" right="0.41" top="0.51" bottom="0.22" header="0.5" footer="0.23"/>
  <pageSetup paperSize="9" scale="96" orientation="portrait" r:id="rId1"/>
  <headerFooter alignWithMargins="0"/>
  <colBreaks count="4" manualBreakCount="4">
    <brk id="23" max="1048575" man="1"/>
    <brk id="41" max="1048575" man="1"/>
    <brk id="59" max="1048575" man="1"/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сортировка</vt:lpstr>
      <vt:lpstr>сортировка!Заголовки_для_печати</vt:lpstr>
      <vt:lpstr>сортировка!Область_печати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Nikitina</dc:creator>
  <cp:lastModifiedBy>Nikitina</cp:lastModifiedBy>
  <dcterms:created xsi:type="dcterms:W3CDTF">2013-08-05T06:02:53Z</dcterms:created>
  <dcterms:modified xsi:type="dcterms:W3CDTF">2013-08-05T06:25:52Z</dcterms:modified>
</cp:coreProperties>
</file>