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70" activeTab="0"/>
  </bookViews>
  <sheets>
    <sheet name="Доходы Респуб. бюджета" sheetId="1" r:id="rId1"/>
  </sheets>
  <definedNames>
    <definedName name="TableRow">#REF!</definedName>
    <definedName name="TableRow1">#REF!</definedName>
    <definedName name="TableRow2">#REF!</definedName>
  </definedNames>
  <calcPr fullCalcOnLoad="1"/>
</workbook>
</file>

<file path=xl/sharedStrings.xml><?xml version="1.0" encoding="utf-8"?>
<sst xmlns="http://schemas.openxmlformats.org/spreadsheetml/2006/main" count="161" uniqueCount="161">
  <si>
    <t>Доходы бюджета - Всего</t>
  </si>
  <si>
    <t>00085000000000000000</t>
  </si>
  <si>
    <t>НАЛОГОВЫЕ И НЕНАЛОГОВЫЕ ДОХОДЫ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</si>
  <si>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</si>
  <si>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</si>
  <si>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</si>
  <si>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</si>
  <si>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</si>
  <si>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</si>
  <si>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</si>
  <si>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</si>
  <si>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</si>
  <si>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</si>
  <si>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</si>
  <si>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</si>
  <si>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</si>
  <si>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</si>
  <si>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</si>
  <si>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</si>
  <si>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</si>
  <si>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</si>
  <si>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</si>
  <si>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</si>
  <si>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</si>
  <si>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</si>
  <si>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</si>
  <si>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</si>
  <si>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</si>
  <si>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</si>
  <si>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</si>
  <si>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</si>
  <si>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</si>
  <si>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</si>
  <si>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</si>
  <si>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</si>
  <si>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</si>
  <si>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</si>
  <si>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</si>
  <si>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</si>
  <si>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</si>
  <si>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</si>
  <si>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</si>
  <si>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</si>
  <si>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</si>
  <si>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</si>
  <si>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</si>
  <si>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</si>
  <si>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</si>
  <si>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</si>
  <si>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</si>
  <si>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</si>
  <si>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</si>
  <si>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</si>
  <si>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</si>
  <si>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</si>
  <si>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</si>
  <si>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</si>
  <si>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</si>
  <si>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</si>
  <si>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</si>
  <si>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</si>
  <si>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</si>
  <si>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</si>
  <si>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</si>
  <si>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</si>
  <si>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</si>
  <si>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</si>
  <si>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</si>
  <si>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</si>
  <si>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</si>
  <si>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</si>
  <si>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</si>
  <si>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</si>
  <si>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</si>
  <si>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</si>
  <si>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</si>
  <si>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</si>
  <si>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</si>
  <si>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</si>
  <si>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</si>
  <si>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</si>
  <si>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</si>
  <si>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</si>
  <si>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</si>
  <si>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</si>
  <si>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</si>
  <si>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</si>
  <si>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</si>
  <si>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ДОХОДЫ ОТ ОКАЗАНИЯ ПЛАТНЫХ УСЛУГ И КОМПЕНСАЦИИ ЗАТРАТ ГОСУДАРСТВА</t>
  </si>
  <si>
    <t>00020210000000000150</t>
  </si>
  <si>
    <t>00020215001000000150</t>
  </si>
  <si>
    <t>00020215009000000150</t>
  </si>
  <si>
    <t>00020220000000000150</t>
  </si>
  <si>
    <t>00020230000000000150</t>
  </si>
  <si>
    <t>00020240000000000150</t>
  </si>
  <si>
    <t>00020302000020000150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</si>
  <si>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</si>
  <si>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</si>
  <si>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</si>
  <si>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</si>
  <si>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</si>
  <si>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</si>
  <si>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</si>
  <si>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субъектов Российской Федерации</t>
  </si>
  <si>
    <t>00020402000020000150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</si>
  <si>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</si>
  <si>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00021800000020000150</t>
  </si>
  <si>
    <t>Налог на прибыль организаций, зачислявшийся до 1 января 2005 года в местные бюджеты</t>
  </si>
  <si>
    <t>00010901000000000110</t>
  </si>
  <si>
    <t>Утверждено на 2021 год</t>
  </si>
  <si>
    <t>Дотации бюджетам субъектов Российской Федерации на выравнивание бюджетной обеспеченности</t>
  </si>
  <si>
    <t>00020215001020000150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</si>
  <si>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</si>
  <si>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00020215009020000150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</si>
  <si>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</si>
  <si>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00020302040020000150</t>
  </si>
  <si>
    <t>Налог на профессиональный доход</t>
  </si>
  <si>
    <t>00010506000010000110</t>
  </si>
  <si>
    <t>Налоги на имущество</t>
  </si>
  <si>
    <t>00010904000000000110</t>
  </si>
  <si>
    <t>00011601000010000140</t>
  </si>
  <si>
    <t>00011607000000000140</t>
  </si>
  <si>
    <t>абсолютное отклонение факта от годового плана, тыс. руб.</t>
  </si>
  <si>
    <t>процент исполнения плана, %</t>
  </si>
  <si>
    <t>Показатели исполнения годового плана</t>
  </si>
  <si>
    <t>00010000000000000000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</si>
  <si>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</si>
  <si>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00020215549020000150</t>
  </si>
  <si>
    <t>Предоставление негосударственными организациями грантов для получателей средств бюджетов субъектов Российской Федерации</t>
  </si>
  <si>
    <t>00020402010020000150</t>
  </si>
  <si>
    <t>00020702030020000150</t>
  </si>
  <si>
    <t>Прочие налоги и сборы (по отмененным налогам и сборам субъектов Российской Федерации)</t>
  </si>
  <si>
    <t>00010906000020000110</t>
  </si>
  <si>
    <t>Доходы от размещения средств бюджетов</t>
  </si>
  <si>
    <t>Прочие неналоговые доходы</t>
  </si>
  <si>
    <t>00011705000000000180</t>
  </si>
  <si>
    <t>Платежи, уплачиваемые в целях возмещения вреда</t>
  </si>
  <si>
    <t>Сведения об исполнении республиканского бюджета Республики Алтай за 9 месяцев  2021 года по доходам в разрезе видов доходов  в сравнении с запланированными значениями на 2021 год</t>
  </si>
  <si>
    <t>Дотации бюджетам на поддержку мер по обеспечению сбалансированности бюджетов</t>
  </si>
  <si>
    <t>00020215002000000150</t>
  </si>
  <si>
    <t>Дотации бюджетам субъектов Российской Федерации на поддержку мер по обеспечению сбалансированности бюджетов</t>
  </si>
  <si>
    <t>00020215002020000150</t>
  </si>
  <si>
    <t>Исполнено на 01.10.2021 года</t>
  </si>
  <si>
    <t>Сбор за пользование объектами водных биологических ресурсов (по внутренним водным объектам)</t>
  </si>
  <si>
    <t>Государственная пошлина по делам, рассматриваемым конституционными (уставными) судами субъектов Российской Федерации</t>
  </si>
  <si>
    <t>00010903000000000110</t>
  </si>
  <si>
    <t>Платежи за пользование природными ресурсами</t>
  </si>
  <si>
    <t>00011102000000000120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</si>
  <si>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</si>
  <si>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</si>
  <si>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приватизации имущества, находящегося в собственности субъектов Российской Федерации, в части приватизации нефинансовых активов имущества казны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</si>
  <si>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</si>
  <si>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</si>
  <si>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00011611000010000140</t>
  </si>
  <si>
    <t>00010704030010000110</t>
  </si>
  <si>
    <t>00010802020010000110</t>
  </si>
  <si>
    <t>000011402022020000440</t>
  </si>
  <si>
    <t>00011406022020000430</t>
  </si>
  <si>
    <t>00011413020020000410</t>
  </si>
  <si>
    <t>00011502020020000140</t>
  </si>
  <si>
    <t>00011507020010000140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</si>
</sst>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#,##0.0\ _₽;\-#,##0.0\ _₽"/>
    <numFmt numFmtId="189" formatCode="_(* #,##0.00_);_(* \(#,##0.00\);_(* &quot;-&quot;??_);_(@_)"/>
    <numFmt numFmtId="190" formatCode="#,##0.0\ _₽;[Red]\-#,##0.0\ _₽"/>
    <numFmt numFmtId="191" formatCode="#,##0.0_ ;[Red]\-#,##0.0\ "/>
    <numFmt numFmtId="192" formatCode="000000"/>
    <numFmt numFmtId="193" formatCode="000\1\1\10\200000000\1\20"/>
    <numFmt numFmtId="194" formatCode="#,##0.0\ _₽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AC9F2"/>
        <bgColor indexed="64"/>
      </patternFill>
    </fill>
    <fill>
      <patternFill patternType="solid">
        <fgColor rgb="FF81C1D1"/>
        <bgColor indexed="64"/>
      </patternFill>
    </fill>
    <fill>
      <patternFill patternType="solid">
        <fgColor rgb="FFB9FAF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20" borderId="1">
      <alignment horizontal="center" vertical="top" shrinkToFit="1"/>
      <protection/>
    </xf>
    <xf numFmtId="0" fontId="38" fillId="20" borderId="2">
      <alignment horizontal="left" vertical="top" wrapText="1"/>
      <protection/>
    </xf>
    <xf numFmtId="49" fontId="39" fillId="21" borderId="3">
      <alignment horizontal="center" vertical="top" shrinkToFit="1"/>
      <protection/>
    </xf>
    <xf numFmtId="0" fontId="39" fillId="21" borderId="4">
      <alignment horizontal="left" vertical="top" wrapText="1"/>
      <protection/>
    </xf>
    <xf numFmtId="49" fontId="39" fillId="22" borderId="5">
      <alignment horizontal="center" vertical="top" shrinkToFit="1"/>
      <protection/>
    </xf>
    <xf numFmtId="0" fontId="39" fillId="22" borderId="6">
      <alignment horizontal="left" vertical="top" wrapText="1"/>
      <protection/>
    </xf>
    <xf numFmtId="49" fontId="40" fillId="0" borderId="5">
      <alignment horizontal="center" vertical="top" shrinkToFit="1"/>
      <protection/>
    </xf>
    <xf numFmtId="0" fontId="41" fillId="0" borderId="6">
      <alignment horizontal="left" vertical="top" wrapText="1"/>
      <protection/>
    </xf>
    <xf numFmtId="4" fontId="41" fillId="23" borderId="6">
      <alignment horizontal="right" vertical="top" shrinkToFit="1"/>
      <protection/>
    </xf>
    <xf numFmtId="4" fontId="39" fillId="24" borderId="6">
      <alignment horizontal="center" vertical="center" shrinkToFit="1"/>
      <protection/>
    </xf>
    <xf numFmtId="4" fontId="39" fillId="25" borderId="4">
      <alignment horizontal="center" vertical="center" shrinkToFit="1"/>
      <protection/>
    </xf>
    <xf numFmtId="4" fontId="38" fillId="26" borderId="2">
      <alignment horizontal="center" vertical="center" wrapText="1" shrinkToFit="1"/>
      <protection/>
    </xf>
    <xf numFmtId="0" fontId="6" fillId="0" borderId="7">
      <alignment horizontal="center" vertical="top" wrapText="1"/>
      <protection/>
    </xf>
    <xf numFmtId="0" fontId="6" fillId="0" borderId="8">
      <alignment horizontal="center" vertical="top" wrapText="1"/>
      <protection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9" applyNumberFormat="0" applyAlignment="0" applyProtection="0"/>
    <xf numFmtId="0" fontId="43" fillId="34" borderId="10" applyNumberFormat="0" applyAlignment="0" applyProtection="0"/>
    <xf numFmtId="0" fontId="44" fillId="34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35" borderId="15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8" fillId="39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79" fontId="3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190" fontId="59" fillId="0" borderId="18" xfId="152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190" fontId="7" fillId="0" borderId="18" xfId="0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left" vertical="top" wrapText="1"/>
    </xf>
    <xf numFmtId="188" fontId="3" fillId="0" borderId="18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left" vertical="top" wrapText="1"/>
    </xf>
    <xf numFmtId="171" fontId="61" fillId="0" borderId="18" xfId="148" applyFont="1" applyFill="1" applyBorder="1" applyAlignment="1">
      <alignment horizontal="center" vertical="center" wrapText="1"/>
    </xf>
    <xf numFmtId="4" fontId="62" fillId="0" borderId="19" xfId="0" applyNumberFormat="1" applyFont="1" applyFill="1" applyBorder="1" applyAlignment="1">
      <alignment horizontal="center" vertical="center"/>
    </xf>
    <xf numFmtId="4" fontId="61" fillId="0" borderId="18" xfId="148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top" wrapText="1"/>
    </xf>
    <xf numFmtId="171" fontId="59" fillId="0" borderId="18" xfId="148" applyFont="1" applyFill="1" applyBorder="1" applyAlignment="1">
      <alignment horizontal="center" vertical="center" wrapText="1"/>
    </xf>
    <xf numFmtId="4" fontId="63" fillId="0" borderId="19" xfId="0" applyNumberFormat="1" applyFont="1" applyFill="1" applyBorder="1" applyAlignment="1">
      <alignment horizontal="center" vertical="center"/>
    </xf>
    <xf numFmtId="0" fontId="60" fillId="0" borderId="18" xfId="40" applyNumberFormat="1" applyFont="1" applyFill="1" applyBorder="1" applyProtection="1" quotePrefix="1">
      <alignment horizontal="left" vertical="top" wrapText="1"/>
      <protection/>
    </xf>
    <xf numFmtId="0" fontId="64" fillId="0" borderId="18" xfId="34" applyNumberFormat="1" applyFont="1" applyFill="1" applyBorder="1" applyProtection="1" quotePrefix="1">
      <alignment horizontal="left" vertical="top" wrapText="1"/>
      <protection/>
    </xf>
    <xf numFmtId="0" fontId="64" fillId="0" borderId="18" xfId="40" applyNumberFormat="1" applyFont="1" applyFill="1" applyBorder="1" applyProtection="1" quotePrefix="1">
      <alignment horizontal="left" vertical="top" wrapText="1"/>
      <protection/>
    </xf>
    <xf numFmtId="0" fontId="60" fillId="0" borderId="18" xfId="34" applyNumberFormat="1" applyFont="1" applyFill="1" applyBorder="1" applyProtection="1" quotePrefix="1">
      <alignment horizontal="left" vertical="top" wrapText="1"/>
      <protection/>
    </xf>
    <xf numFmtId="0" fontId="60" fillId="0" borderId="18" xfId="36" applyNumberFormat="1" applyFont="1" applyFill="1" applyBorder="1" applyProtection="1" quotePrefix="1">
      <alignment horizontal="left" vertical="top" wrapText="1"/>
      <protection/>
    </xf>
    <xf numFmtId="0" fontId="60" fillId="0" borderId="18" xfId="38" applyNumberFormat="1" applyFont="1" applyFill="1" applyBorder="1" applyProtection="1" quotePrefix="1">
      <alignment horizontal="left" vertical="top" wrapText="1"/>
      <protection/>
    </xf>
    <xf numFmtId="49" fontId="61" fillId="0" borderId="18" xfId="33" applyNumberFormat="1" applyFont="1" applyFill="1" applyBorder="1" applyProtection="1">
      <alignment horizontal="center" vertical="top" shrinkToFit="1"/>
      <protection/>
    </xf>
    <xf numFmtId="190" fontId="61" fillId="0" borderId="18" xfId="44" applyNumberFormat="1" applyFont="1" applyFill="1" applyBorder="1" applyAlignment="1" applyProtection="1">
      <alignment horizontal="center" vertical="center" wrapText="1" shrinkToFit="1"/>
      <protection/>
    </xf>
    <xf numFmtId="49" fontId="61" fillId="0" borderId="18" xfId="35" applyNumberFormat="1" applyFont="1" applyFill="1" applyBorder="1" applyProtection="1">
      <alignment horizontal="center" vertical="top" shrinkToFit="1"/>
      <protection/>
    </xf>
    <xf numFmtId="190" fontId="61" fillId="0" borderId="18" xfId="43" applyNumberFormat="1" applyFont="1" applyFill="1" applyBorder="1" applyAlignment="1" applyProtection="1">
      <alignment horizontal="center" vertical="center" shrinkToFit="1"/>
      <protection/>
    </xf>
    <xf numFmtId="49" fontId="61" fillId="0" borderId="18" xfId="37" applyNumberFormat="1" applyFont="1" applyFill="1" applyBorder="1" applyProtection="1">
      <alignment horizontal="center" vertical="top" shrinkToFit="1"/>
      <protection/>
    </xf>
    <xf numFmtId="190" fontId="61" fillId="0" borderId="18" xfId="42" applyNumberFormat="1" applyFont="1" applyFill="1" applyBorder="1" applyAlignment="1" applyProtection="1">
      <alignment horizontal="center" vertical="center" shrinkToFit="1"/>
      <protection/>
    </xf>
    <xf numFmtId="49" fontId="61" fillId="0" borderId="18" xfId="39" applyNumberFormat="1" applyFont="1" applyFill="1" applyBorder="1" applyProtection="1">
      <alignment horizontal="center" vertical="top" shrinkToFit="1"/>
      <protection/>
    </xf>
    <xf numFmtId="190" fontId="61" fillId="0" borderId="18" xfId="41" applyNumberFormat="1" applyFont="1" applyFill="1" applyBorder="1" applyAlignment="1" applyProtection="1">
      <alignment horizontal="center" vertical="center" shrinkToFit="1"/>
      <protection/>
    </xf>
    <xf numFmtId="49" fontId="59" fillId="0" borderId="18" xfId="33" applyNumberFormat="1" applyFont="1" applyFill="1" applyBorder="1" applyProtection="1">
      <alignment horizontal="center" vertical="top" shrinkToFit="1"/>
      <protection/>
    </xf>
    <xf numFmtId="190" fontId="59" fillId="0" borderId="18" xfId="44" applyNumberFormat="1" applyFont="1" applyFill="1" applyBorder="1" applyAlignment="1" applyProtection="1">
      <alignment horizontal="center" vertical="center" wrapText="1" shrinkToFit="1"/>
      <protection/>
    </xf>
    <xf numFmtId="49" fontId="59" fillId="0" borderId="18" xfId="39" applyNumberFormat="1" applyFont="1" applyFill="1" applyBorder="1" applyProtection="1">
      <alignment horizontal="center" vertical="top" shrinkToFit="1"/>
      <protection/>
    </xf>
    <xf numFmtId="190" fontId="59" fillId="0" borderId="18" xfId="41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>
      <alignment vertical="top" wrapText="1"/>
    </xf>
    <xf numFmtId="0" fontId="8" fillId="0" borderId="18" xfId="0" applyFont="1" applyFill="1" applyBorder="1" applyAlignment="1">
      <alignment horizontal="justify" vertical="top" wrapText="1"/>
    </xf>
    <xf numFmtId="0" fontId="64" fillId="0" borderId="18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5" fillId="0" borderId="18" xfId="45" applyNumberFormat="1" applyFont="1" applyFill="1" applyBorder="1" applyAlignment="1" applyProtection="1">
      <alignment horizontal="center" vertical="top" wrapText="1"/>
      <protection/>
    </xf>
    <xf numFmtId="0" fontId="5" fillId="0" borderId="18" xfId="45" applyNumberFormat="1" applyFont="1" applyFill="1" applyBorder="1" applyAlignment="1">
      <alignment horizontal="center" vertical="top" wrapText="1"/>
      <protection/>
    </xf>
    <xf numFmtId="49" fontId="3" fillId="0" borderId="18" xfId="46" applyNumberFormat="1" applyFont="1" applyFill="1" applyBorder="1" applyAlignment="1" applyProtection="1">
      <alignment horizontal="center" vertical="center" wrapText="1"/>
      <protection/>
    </xf>
    <xf numFmtId="49" fontId="3" fillId="0" borderId="18" xfId="46" applyNumberFormat="1" applyFont="1" applyFill="1" applyBorder="1" applyAlignment="1">
      <alignment horizontal="center" vertical="center" wrapText="1"/>
      <protection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90" fontId="61" fillId="0" borderId="18" xfId="152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>
      <alignment horizontal="center" vertical="center"/>
    </xf>
  </cellXfs>
  <cellStyles count="14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1" xfId="33"/>
    <cellStyle name="ex62" xfId="34"/>
    <cellStyle name="ex67" xfId="35"/>
    <cellStyle name="ex68" xfId="36"/>
    <cellStyle name="ex73" xfId="37"/>
    <cellStyle name="ex74" xfId="38"/>
    <cellStyle name="ex91" xfId="39"/>
    <cellStyle name="ex92" xfId="40"/>
    <cellStyle name="st106" xfId="41"/>
    <cellStyle name="st110" xfId="42"/>
    <cellStyle name="st114" xfId="43"/>
    <cellStyle name="st118" xfId="44"/>
    <cellStyle name="xl28" xfId="45"/>
    <cellStyle name="xl40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10" xfId="67"/>
    <cellStyle name="Обычный 2 10 2" xfId="68"/>
    <cellStyle name="Обычный 2 11" xfId="69"/>
    <cellStyle name="Обычный 2 11 2" xfId="70"/>
    <cellStyle name="Обычный 2 12" xfId="71"/>
    <cellStyle name="Обычный 2 12 2" xfId="72"/>
    <cellStyle name="Обычный 2 13" xfId="73"/>
    <cellStyle name="Обычный 2 13 2" xfId="74"/>
    <cellStyle name="Обычный 2 14" xfId="75"/>
    <cellStyle name="Обычный 2 14 2" xfId="76"/>
    <cellStyle name="Обычный 2 15" xfId="77"/>
    <cellStyle name="Обычный 2 15 2" xfId="78"/>
    <cellStyle name="Обычный 2 16" xfId="79"/>
    <cellStyle name="Обычный 2 16 2" xfId="80"/>
    <cellStyle name="Обычный 2 17" xfId="81"/>
    <cellStyle name="Обычный 2 17 2" xfId="82"/>
    <cellStyle name="Обычный 2 18" xfId="83"/>
    <cellStyle name="Обычный 2 18 2" xfId="84"/>
    <cellStyle name="Обычный 2 19" xfId="85"/>
    <cellStyle name="Обычный 2 19 2" xfId="86"/>
    <cellStyle name="Обычный 2 2" xfId="87"/>
    <cellStyle name="Обычный 2 2 2" xfId="88"/>
    <cellStyle name="Обычный 2 20" xfId="89"/>
    <cellStyle name="Обычный 2 20 2" xfId="90"/>
    <cellStyle name="Обычный 2 21" xfId="91"/>
    <cellStyle name="Обычный 2 21 2" xfId="92"/>
    <cellStyle name="Обычный 2 22" xfId="93"/>
    <cellStyle name="Обычный 2 22 2" xfId="94"/>
    <cellStyle name="Обычный 2 23" xfId="95"/>
    <cellStyle name="Обычный 2 23 2" xfId="96"/>
    <cellStyle name="Обычный 2 24" xfId="97"/>
    <cellStyle name="Обычный 2 24 2" xfId="98"/>
    <cellStyle name="Обычный 2 25" xfId="99"/>
    <cellStyle name="Обычный 2 25 2" xfId="100"/>
    <cellStyle name="Обычный 2 26" xfId="101"/>
    <cellStyle name="Обычный 2 26 2" xfId="102"/>
    <cellStyle name="Обычный 2 27" xfId="103"/>
    <cellStyle name="Обычный 2 27 2" xfId="104"/>
    <cellStyle name="Обычный 2 28" xfId="105"/>
    <cellStyle name="Обычный 2 28 2" xfId="106"/>
    <cellStyle name="Обычный 2 29" xfId="107"/>
    <cellStyle name="Обычный 2 29 2" xfId="108"/>
    <cellStyle name="Обычный 2 3" xfId="109"/>
    <cellStyle name="Обычный 2 3 2" xfId="110"/>
    <cellStyle name="Обычный 2 30" xfId="111"/>
    <cellStyle name="Обычный 2 30 2" xfId="112"/>
    <cellStyle name="Обычный 2 31" xfId="113"/>
    <cellStyle name="Обычный 2 31 2" xfId="114"/>
    <cellStyle name="Обычный 2 32" xfId="115"/>
    <cellStyle name="Обычный 2 32 2" xfId="116"/>
    <cellStyle name="Обычный 2 33" xfId="117"/>
    <cellStyle name="Обычный 2 33 2" xfId="118"/>
    <cellStyle name="Обычный 2 34" xfId="119"/>
    <cellStyle name="Обычный 2 34 2" xfId="120"/>
    <cellStyle name="Обычный 2 35" xfId="121"/>
    <cellStyle name="Обычный 2 35 2" xfId="122"/>
    <cellStyle name="Обычный 2 36" xfId="123"/>
    <cellStyle name="Обычный 2 36 2" xfId="124"/>
    <cellStyle name="Обычный 2 4" xfId="125"/>
    <cellStyle name="Обычный 2 4 2" xfId="126"/>
    <cellStyle name="Обычный 2 5" xfId="127"/>
    <cellStyle name="Обычный 2 5 2" xfId="128"/>
    <cellStyle name="Обычный 2 6" xfId="129"/>
    <cellStyle name="Обычный 2 6 2" xfId="130"/>
    <cellStyle name="Обычный 2 7" xfId="131"/>
    <cellStyle name="Обычный 2 7 2" xfId="132"/>
    <cellStyle name="Обычный 2 8" xfId="133"/>
    <cellStyle name="Обычный 2 8 2" xfId="134"/>
    <cellStyle name="Обычный 2 9" xfId="135"/>
    <cellStyle name="Обычный 2 9 2" xfId="136"/>
    <cellStyle name="Обычный 3" xfId="137"/>
    <cellStyle name="Обычный 4" xfId="138"/>
    <cellStyle name="Обычный 5" xfId="139"/>
    <cellStyle name="Обычный 6" xfId="140"/>
    <cellStyle name="Обычный 7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Финансовый 10" xfId="150"/>
    <cellStyle name="Финансовый 2" xfId="151"/>
    <cellStyle name="Финансовый 3" xfId="152"/>
    <cellStyle name="Хороший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58">
      <selection activeCell="D12" sqref="D12"/>
    </sheetView>
  </sheetViews>
  <sheetFormatPr defaultColWidth="22.28125" defaultRowHeight="15"/>
  <cols>
    <col min="1" max="1" width="43.8515625" style="42" customWidth="1"/>
    <col min="2" max="2" width="26.7109375" style="3" customWidth="1"/>
    <col min="3" max="3" width="16.7109375" style="3" customWidth="1"/>
    <col min="4" max="4" width="17.00390625" style="3" customWidth="1"/>
    <col min="5" max="5" width="16.28125" style="7" customWidth="1"/>
    <col min="6" max="6" width="14.421875" style="9" customWidth="1"/>
    <col min="7" max="7" width="7.1406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7" ht="33.75" customHeight="1">
      <c r="A1" s="45" t="s">
        <v>137</v>
      </c>
      <c r="B1" s="46"/>
      <c r="C1" s="46"/>
      <c r="D1" s="46"/>
      <c r="E1" s="46"/>
      <c r="F1" s="46"/>
      <c r="G1" s="10"/>
    </row>
    <row r="3" spans="2:6" ht="15.75">
      <c r="B3" s="2"/>
      <c r="D3" s="7"/>
      <c r="F3" s="8" t="s">
        <v>73</v>
      </c>
    </row>
    <row r="4" spans="1:6" s="2" customFormat="1" ht="31.5" customHeight="1">
      <c r="A4" s="47" t="s">
        <v>74</v>
      </c>
      <c r="B4" s="49" t="s">
        <v>75</v>
      </c>
      <c r="C4" s="51" t="s">
        <v>109</v>
      </c>
      <c r="D4" s="51" t="s">
        <v>142</v>
      </c>
      <c r="E4" s="52" t="s">
        <v>124</v>
      </c>
      <c r="F4" s="52"/>
    </row>
    <row r="5" spans="1:6" s="2" customFormat="1" ht="94.5">
      <c r="A5" s="48"/>
      <c r="B5" s="50"/>
      <c r="C5" s="51"/>
      <c r="D5" s="51"/>
      <c r="E5" s="6" t="s">
        <v>122</v>
      </c>
      <c r="F5" s="4" t="s">
        <v>123</v>
      </c>
    </row>
    <row r="6" spans="1:6" ht="23.25" customHeight="1">
      <c r="A6" s="43" t="s">
        <v>0</v>
      </c>
      <c r="B6" s="12" t="s">
        <v>1</v>
      </c>
      <c r="C6" s="11">
        <f>C7+C59</f>
        <v>26605805.42</v>
      </c>
      <c r="D6" s="11">
        <f>D7+D59</f>
        <v>19875276.950000003</v>
      </c>
      <c r="E6" s="11">
        <f>D6-C6</f>
        <v>-6730528.469999999</v>
      </c>
      <c r="F6" s="13">
        <f>D6/C6*100</f>
        <v>74.70278248017046</v>
      </c>
    </row>
    <row r="7" spans="1:6" ht="15" customHeight="1">
      <c r="A7" s="25" t="s">
        <v>2</v>
      </c>
      <c r="B7" s="38" t="s">
        <v>125</v>
      </c>
      <c r="C7" s="39">
        <f>C8+C31</f>
        <v>7410683</v>
      </c>
      <c r="D7" s="39">
        <v>5658788.99</v>
      </c>
      <c r="E7" s="11">
        <f aca="true" t="shared" si="0" ref="E7:E58">D7-C7</f>
        <v>-1751894.0099999998</v>
      </c>
      <c r="F7" s="13">
        <f aca="true" t="shared" si="1" ref="F7:F54">D7/C7*100</f>
        <v>76.3598846422118</v>
      </c>
    </row>
    <row r="8" spans="1:6" ht="15" customHeight="1">
      <c r="A8" s="27" t="s">
        <v>3</v>
      </c>
      <c r="B8" s="30"/>
      <c r="C8" s="31">
        <f>C9+C12+C14+C17+C20+C22+C26</f>
        <v>7153506</v>
      </c>
      <c r="D8" s="31">
        <f>D9+D12+D14+D17+D20+D22+D26</f>
        <v>5351743.68</v>
      </c>
      <c r="E8" s="53">
        <f t="shared" si="0"/>
        <v>-1801762.3200000003</v>
      </c>
      <c r="F8" s="54">
        <f t="shared" si="1"/>
        <v>74.81287748972322</v>
      </c>
    </row>
    <row r="9" spans="1:6" s="5" customFormat="1" ht="15.75">
      <c r="A9" s="28" t="s">
        <v>4</v>
      </c>
      <c r="B9" s="32" t="s">
        <v>5</v>
      </c>
      <c r="C9" s="33">
        <f>C10+C11</f>
        <v>3200182</v>
      </c>
      <c r="D9" s="33">
        <f>D10+D11</f>
        <v>2470862.5</v>
      </c>
      <c r="E9" s="53">
        <f t="shared" si="0"/>
        <v>-729319.5</v>
      </c>
      <c r="F9" s="54">
        <f t="shared" si="1"/>
        <v>77.21006180273497</v>
      </c>
    </row>
    <row r="10" spans="1:6" s="5" customFormat="1" ht="15.75">
      <c r="A10" s="29" t="s">
        <v>6</v>
      </c>
      <c r="B10" s="34" t="s">
        <v>7</v>
      </c>
      <c r="C10" s="35">
        <v>1070604</v>
      </c>
      <c r="D10" s="35">
        <v>879875.63</v>
      </c>
      <c r="E10" s="53">
        <f t="shared" si="0"/>
        <v>-190728.37</v>
      </c>
      <c r="F10" s="54">
        <f t="shared" si="1"/>
        <v>82.18497502344471</v>
      </c>
    </row>
    <row r="11" spans="1:6" s="5" customFormat="1" ht="15.75">
      <c r="A11" s="29" t="s">
        <v>8</v>
      </c>
      <c r="B11" s="34" t="s">
        <v>9</v>
      </c>
      <c r="C11" s="35">
        <v>2129578</v>
      </c>
      <c r="D11" s="35">
        <v>1590986.87</v>
      </c>
      <c r="E11" s="53">
        <f t="shared" si="0"/>
        <v>-538591.1299999999</v>
      </c>
      <c r="F11" s="54">
        <f t="shared" si="1"/>
        <v>74.70902075434664</v>
      </c>
    </row>
    <row r="12" spans="1:6" ht="38.25">
      <c r="A12" s="28" t="s">
        <v>10</v>
      </c>
      <c r="B12" s="32" t="s">
        <v>11</v>
      </c>
      <c r="C12" s="33">
        <f>C13</f>
        <v>3504269</v>
      </c>
      <c r="D12" s="33">
        <f>D13</f>
        <v>2578797.41</v>
      </c>
      <c r="E12" s="53">
        <f t="shared" si="0"/>
        <v>-925471.5899999999</v>
      </c>
      <c r="F12" s="54">
        <f t="shared" si="1"/>
        <v>73.59016702199519</v>
      </c>
    </row>
    <row r="13" spans="1:6" ht="38.25">
      <c r="A13" s="29" t="s">
        <v>12</v>
      </c>
      <c r="B13" s="34" t="s">
        <v>13</v>
      </c>
      <c r="C13" s="35">
        <v>3504269</v>
      </c>
      <c r="D13" s="35">
        <v>2578797.41</v>
      </c>
      <c r="E13" s="53">
        <f t="shared" si="0"/>
        <v>-925471.5899999999</v>
      </c>
      <c r="F13" s="54">
        <f t="shared" si="1"/>
        <v>73.59016702199519</v>
      </c>
    </row>
    <row r="14" spans="1:6" ht="21" customHeight="1">
      <c r="A14" s="28" t="s">
        <v>14</v>
      </c>
      <c r="B14" s="32" t="s">
        <v>15</v>
      </c>
      <c r="C14" s="33">
        <f>C15+C16</f>
        <v>1001</v>
      </c>
      <c r="D14" s="33">
        <f>D15+D16</f>
        <v>5089.5</v>
      </c>
      <c r="E14" s="53">
        <f t="shared" si="0"/>
        <v>4088.5</v>
      </c>
      <c r="F14" s="54">
        <f t="shared" si="1"/>
        <v>508.4415584415584</v>
      </c>
    </row>
    <row r="15" spans="1:6" ht="15.75">
      <c r="A15" s="29" t="s">
        <v>16</v>
      </c>
      <c r="B15" s="34" t="s">
        <v>17</v>
      </c>
      <c r="C15" s="35">
        <v>1</v>
      </c>
      <c r="D15" s="35">
        <v>-0.16</v>
      </c>
      <c r="E15" s="53">
        <f t="shared" si="0"/>
        <v>-1.16</v>
      </c>
      <c r="F15" s="54">
        <f t="shared" si="1"/>
        <v>-16</v>
      </c>
    </row>
    <row r="16" spans="1:6" ht="15" customHeight="1">
      <c r="A16" s="29" t="s">
        <v>116</v>
      </c>
      <c r="B16" s="34" t="s">
        <v>117</v>
      </c>
      <c r="C16" s="35">
        <v>1000</v>
      </c>
      <c r="D16" s="35">
        <v>5089.66</v>
      </c>
      <c r="E16" s="53">
        <f t="shared" si="0"/>
        <v>4089.66</v>
      </c>
      <c r="F16" s="54">
        <f t="shared" si="1"/>
        <v>508.966</v>
      </c>
    </row>
    <row r="17" spans="1:6" ht="16.5" customHeight="1">
      <c r="A17" s="28" t="s">
        <v>18</v>
      </c>
      <c r="B17" s="32" t="s">
        <v>19</v>
      </c>
      <c r="C17" s="33">
        <f>C18+C19</f>
        <v>423495</v>
      </c>
      <c r="D17" s="33">
        <f>D18+D19</f>
        <v>278128.49</v>
      </c>
      <c r="E17" s="53">
        <f t="shared" si="0"/>
        <v>-145366.51</v>
      </c>
      <c r="F17" s="54">
        <f t="shared" si="1"/>
        <v>65.67456286378824</v>
      </c>
    </row>
    <row r="18" spans="1:6" ht="15.75">
      <c r="A18" s="29" t="s">
        <v>20</v>
      </c>
      <c r="B18" s="34" t="s">
        <v>21</v>
      </c>
      <c r="C18" s="35">
        <v>258520</v>
      </c>
      <c r="D18" s="35">
        <v>218653.04</v>
      </c>
      <c r="E18" s="53">
        <f t="shared" si="0"/>
        <v>-39866.95999999999</v>
      </c>
      <c r="F18" s="54">
        <f t="shared" si="1"/>
        <v>84.57877146835835</v>
      </c>
    </row>
    <row r="19" spans="1:6" ht="15.75">
      <c r="A19" s="29" t="s">
        <v>22</v>
      </c>
      <c r="B19" s="34" t="s">
        <v>23</v>
      </c>
      <c r="C19" s="35">
        <v>164975</v>
      </c>
      <c r="D19" s="35">
        <v>59475.45</v>
      </c>
      <c r="E19" s="53">
        <f t="shared" si="0"/>
        <v>-105499.55</v>
      </c>
      <c r="F19" s="54">
        <f t="shared" si="1"/>
        <v>36.051189574177904</v>
      </c>
    </row>
    <row r="20" spans="1:6" ht="25.5">
      <c r="A20" s="28" t="s">
        <v>24</v>
      </c>
      <c r="B20" s="32" t="s">
        <v>25</v>
      </c>
      <c r="C20" s="33">
        <f>C21</f>
        <v>1</v>
      </c>
      <c r="D20" s="33">
        <f>D21</f>
        <v>0</v>
      </c>
      <c r="E20" s="53">
        <f t="shared" si="0"/>
        <v>-1</v>
      </c>
      <c r="F20" s="54">
        <f t="shared" si="1"/>
        <v>0</v>
      </c>
    </row>
    <row r="21" spans="1:6" ht="38.25">
      <c r="A21" s="24" t="s">
        <v>143</v>
      </c>
      <c r="B21" s="36" t="s">
        <v>154</v>
      </c>
      <c r="C21" s="37">
        <v>1</v>
      </c>
      <c r="D21" s="37">
        <v>0</v>
      </c>
      <c r="E21" s="53">
        <f t="shared" si="0"/>
        <v>-1</v>
      </c>
      <c r="F21" s="54">
        <f t="shared" si="1"/>
        <v>0</v>
      </c>
    </row>
    <row r="22" spans="1:6" ht="24.75" customHeight="1">
      <c r="A22" s="28" t="s">
        <v>26</v>
      </c>
      <c r="B22" s="32" t="s">
        <v>27</v>
      </c>
      <c r="C22" s="33">
        <f>C23+C24+C25</f>
        <v>24558</v>
      </c>
      <c r="D22" s="33">
        <f>D23+D24+D25</f>
        <v>18860.85</v>
      </c>
      <c r="E22" s="53">
        <f t="shared" si="0"/>
        <v>-5697.1500000000015</v>
      </c>
      <c r="F22" s="54">
        <f t="shared" si="1"/>
        <v>76.80124602980698</v>
      </c>
    </row>
    <row r="23" spans="1:6" ht="42.75" customHeight="1">
      <c r="A23" s="24" t="s">
        <v>144</v>
      </c>
      <c r="B23" s="36" t="s">
        <v>155</v>
      </c>
      <c r="C23" s="37">
        <v>0</v>
      </c>
      <c r="D23" s="37">
        <v>0.15</v>
      </c>
      <c r="E23" s="53">
        <f t="shared" si="0"/>
        <v>0.15</v>
      </c>
      <c r="F23" s="54"/>
    </row>
    <row r="24" spans="1:6" ht="63" customHeight="1">
      <c r="A24" s="29" t="s">
        <v>85</v>
      </c>
      <c r="B24" s="34" t="s">
        <v>86</v>
      </c>
      <c r="C24" s="35">
        <v>856</v>
      </c>
      <c r="D24" s="35">
        <v>291.15</v>
      </c>
      <c r="E24" s="53">
        <f t="shared" si="0"/>
        <v>-564.85</v>
      </c>
      <c r="F24" s="54">
        <f t="shared" si="1"/>
        <v>34.01285046728972</v>
      </c>
    </row>
    <row r="25" spans="1:6" ht="40.5" customHeight="1">
      <c r="A25" s="29" t="s">
        <v>28</v>
      </c>
      <c r="B25" s="34" t="s">
        <v>29</v>
      </c>
      <c r="C25" s="35">
        <v>23702</v>
      </c>
      <c r="D25" s="35">
        <v>18569.55</v>
      </c>
      <c r="E25" s="53">
        <f t="shared" si="0"/>
        <v>-5132.450000000001</v>
      </c>
      <c r="F25" s="54">
        <f t="shared" si="1"/>
        <v>78.3459201755126</v>
      </c>
    </row>
    <row r="26" spans="1:6" ht="49.5" customHeight="1">
      <c r="A26" s="28" t="s">
        <v>30</v>
      </c>
      <c r="B26" s="32" t="s">
        <v>31</v>
      </c>
      <c r="C26" s="33">
        <f>C27+C28+C29+C30</f>
        <v>0</v>
      </c>
      <c r="D26" s="33">
        <f>D27+D28+D29+D30</f>
        <v>4.93</v>
      </c>
      <c r="E26" s="53">
        <f t="shared" si="0"/>
        <v>4.93</v>
      </c>
      <c r="F26" s="54"/>
    </row>
    <row r="27" spans="1:6" ht="25.5">
      <c r="A27" s="29" t="s">
        <v>107</v>
      </c>
      <c r="B27" s="34" t="s">
        <v>108</v>
      </c>
      <c r="C27" s="35">
        <v>0</v>
      </c>
      <c r="D27" s="35">
        <v>1.39</v>
      </c>
      <c r="E27" s="53">
        <f t="shared" si="0"/>
        <v>1.39</v>
      </c>
      <c r="F27" s="54"/>
    </row>
    <row r="28" spans="1:6" ht="21" customHeight="1">
      <c r="A28" s="29" t="s">
        <v>146</v>
      </c>
      <c r="B28" s="34" t="s">
        <v>145</v>
      </c>
      <c r="C28" s="35">
        <v>0</v>
      </c>
      <c r="D28" s="35">
        <v>0.46</v>
      </c>
      <c r="E28" s="53">
        <f t="shared" si="0"/>
        <v>0.46</v>
      </c>
      <c r="F28" s="54"/>
    </row>
    <row r="29" spans="1:6" ht="15.75">
      <c r="A29" s="29" t="s">
        <v>118</v>
      </c>
      <c r="B29" s="34" t="s">
        <v>119</v>
      </c>
      <c r="C29" s="35">
        <v>0</v>
      </c>
      <c r="D29" s="35">
        <v>0.79</v>
      </c>
      <c r="E29" s="53">
        <f t="shared" si="0"/>
        <v>0.79</v>
      </c>
      <c r="F29" s="54"/>
    </row>
    <row r="30" spans="1:6" ht="25.5">
      <c r="A30" s="29" t="s">
        <v>131</v>
      </c>
      <c r="B30" s="34" t="s">
        <v>132</v>
      </c>
      <c r="C30" s="35">
        <v>0</v>
      </c>
      <c r="D30" s="35">
        <v>2.29</v>
      </c>
      <c r="E30" s="53">
        <f t="shared" si="0"/>
        <v>2.29</v>
      </c>
      <c r="F30" s="54"/>
    </row>
    <row r="31" spans="1:6" ht="15.75">
      <c r="A31" s="26" t="s">
        <v>32</v>
      </c>
      <c r="B31" s="40"/>
      <c r="C31" s="41">
        <v>257177</v>
      </c>
      <c r="D31" s="41">
        <v>307045.31999999995</v>
      </c>
      <c r="E31" s="53">
        <f t="shared" si="0"/>
        <v>49868.31999999995</v>
      </c>
      <c r="F31" s="54">
        <f t="shared" si="1"/>
        <v>119.3906609066907</v>
      </c>
    </row>
    <row r="32" spans="1:6" ht="38.25">
      <c r="A32" s="28" t="s">
        <v>33</v>
      </c>
      <c r="B32" s="32" t="s">
        <v>34</v>
      </c>
      <c r="C32" s="33">
        <f>C33+C34+C35+C36</f>
        <v>13438</v>
      </c>
      <c r="D32" s="33">
        <f>D33+D34+D35+D36</f>
        <v>36908.049999999996</v>
      </c>
      <c r="E32" s="53">
        <f t="shared" si="0"/>
        <v>23470.049999999996</v>
      </c>
      <c r="F32" s="54">
        <f t="shared" si="1"/>
        <v>274.6543384432207</v>
      </c>
    </row>
    <row r="33" spans="1:6" ht="23.25" customHeight="1">
      <c r="A33" s="29" t="s">
        <v>133</v>
      </c>
      <c r="B33" s="34" t="s">
        <v>147</v>
      </c>
      <c r="C33" s="35">
        <v>0</v>
      </c>
      <c r="D33" s="35">
        <v>19852.98</v>
      </c>
      <c r="E33" s="53">
        <f t="shared" si="0"/>
        <v>19852.98</v>
      </c>
      <c r="F33" s="54"/>
    </row>
    <row r="34" spans="1:6" ht="21.75" customHeight="1">
      <c r="A34" s="29" t="s">
        <v>35</v>
      </c>
      <c r="B34" s="34" t="s">
        <v>36</v>
      </c>
      <c r="C34" s="35">
        <v>54</v>
      </c>
      <c r="D34" s="35">
        <v>233.23</v>
      </c>
      <c r="E34" s="53">
        <f t="shared" si="0"/>
        <v>179.23</v>
      </c>
      <c r="F34" s="54">
        <f t="shared" si="1"/>
        <v>431.9074074074074</v>
      </c>
    </row>
    <row r="35" spans="1:6" ht="93" customHeight="1">
      <c r="A35" s="29" t="s">
        <v>37</v>
      </c>
      <c r="B35" s="34" t="s">
        <v>38</v>
      </c>
      <c r="C35" s="35">
        <v>11476</v>
      </c>
      <c r="D35" s="35">
        <v>14501.66</v>
      </c>
      <c r="E35" s="53">
        <f t="shared" si="0"/>
        <v>3025.66</v>
      </c>
      <c r="F35" s="54">
        <f t="shared" si="1"/>
        <v>126.36510979435343</v>
      </c>
    </row>
    <row r="36" spans="1:6" ht="82.5" customHeight="1">
      <c r="A36" s="29" t="s">
        <v>39</v>
      </c>
      <c r="B36" s="34" t="s">
        <v>40</v>
      </c>
      <c r="C36" s="35">
        <v>1908</v>
      </c>
      <c r="D36" s="35">
        <v>2320.18</v>
      </c>
      <c r="E36" s="53">
        <f t="shared" si="0"/>
        <v>412.17999999999984</v>
      </c>
      <c r="F36" s="54">
        <f t="shared" si="1"/>
        <v>121.60272536687631</v>
      </c>
    </row>
    <row r="37" spans="1:6" ht="27" customHeight="1">
      <c r="A37" s="28" t="s">
        <v>41</v>
      </c>
      <c r="B37" s="32" t="s">
        <v>42</v>
      </c>
      <c r="C37" s="33">
        <f>C38+C39+C40</f>
        <v>42652</v>
      </c>
      <c r="D37" s="33">
        <f>D38+D39+D40</f>
        <v>44736.880000000005</v>
      </c>
      <c r="E37" s="53">
        <f t="shared" si="0"/>
        <v>2084.8800000000047</v>
      </c>
      <c r="F37" s="54">
        <f t="shared" si="1"/>
        <v>104.8881177904905</v>
      </c>
    </row>
    <row r="38" spans="1:6" ht="30.75" customHeight="1">
      <c r="A38" s="29" t="s">
        <v>43</v>
      </c>
      <c r="B38" s="34" t="s">
        <v>44</v>
      </c>
      <c r="C38" s="35">
        <v>1834</v>
      </c>
      <c r="D38" s="35">
        <v>3101.88</v>
      </c>
      <c r="E38" s="53">
        <f t="shared" si="0"/>
        <v>1267.88</v>
      </c>
      <c r="F38" s="54">
        <f t="shared" si="1"/>
        <v>169.1319520174482</v>
      </c>
    </row>
    <row r="39" spans="1:6" ht="15.75">
      <c r="A39" s="29" t="s">
        <v>45</v>
      </c>
      <c r="B39" s="34" t="s">
        <v>46</v>
      </c>
      <c r="C39" s="35">
        <v>2892</v>
      </c>
      <c r="D39" s="35">
        <v>1413.52</v>
      </c>
      <c r="E39" s="53">
        <f t="shared" si="0"/>
        <v>-1478.48</v>
      </c>
      <c r="F39" s="54">
        <f t="shared" si="1"/>
        <v>48.87690179806362</v>
      </c>
    </row>
    <row r="40" spans="1:6" ht="15.75">
      <c r="A40" s="29" t="s">
        <v>47</v>
      </c>
      <c r="B40" s="34" t="s">
        <v>48</v>
      </c>
      <c r="C40" s="35">
        <v>37926</v>
      </c>
      <c r="D40" s="35">
        <v>40221.48</v>
      </c>
      <c r="E40" s="53">
        <f t="shared" si="0"/>
        <v>2295.480000000003</v>
      </c>
      <c r="F40" s="54">
        <f t="shared" si="1"/>
        <v>106.05252333491538</v>
      </c>
    </row>
    <row r="41" spans="1:6" ht="25.5">
      <c r="A41" s="28" t="s">
        <v>88</v>
      </c>
      <c r="B41" s="32" t="s">
        <v>49</v>
      </c>
      <c r="C41" s="33">
        <f>C42+C43</f>
        <v>33693</v>
      </c>
      <c r="D41" s="33">
        <f>D42+D43</f>
        <v>55807.92999999999</v>
      </c>
      <c r="E41" s="53">
        <f t="shared" si="0"/>
        <v>22114.929999999993</v>
      </c>
      <c r="F41" s="54">
        <f t="shared" si="1"/>
        <v>165.6365713946517</v>
      </c>
    </row>
    <row r="42" spans="1:6" ht="17.25" customHeight="1">
      <c r="A42" s="29" t="s">
        <v>50</v>
      </c>
      <c r="B42" s="34" t="s">
        <v>51</v>
      </c>
      <c r="C42" s="35">
        <v>26192</v>
      </c>
      <c r="D42" s="35">
        <v>34321.06</v>
      </c>
      <c r="E42" s="53">
        <f t="shared" si="0"/>
        <v>8129.059999999998</v>
      </c>
      <c r="F42" s="54">
        <f t="shared" si="1"/>
        <v>131.0364233353696</v>
      </c>
    </row>
    <row r="43" spans="1:6" ht="17.25" customHeight="1">
      <c r="A43" s="29" t="s">
        <v>52</v>
      </c>
      <c r="B43" s="34" t="s">
        <v>53</v>
      </c>
      <c r="C43" s="35">
        <v>7501</v>
      </c>
      <c r="D43" s="35">
        <v>21486.87</v>
      </c>
      <c r="E43" s="53">
        <f t="shared" si="0"/>
        <v>13985.869999999999</v>
      </c>
      <c r="F43" s="54">
        <f t="shared" si="1"/>
        <v>286.453406212505</v>
      </c>
    </row>
    <row r="44" spans="1:6" ht="15.75" customHeight="1">
      <c r="A44" s="28" t="s">
        <v>54</v>
      </c>
      <c r="B44" s="32" t="s">
        <v>55</v>
      </c>
      <c r="C44" s="33">
        <f>C45+C46+C47</f>
        <v>50</v>
      </c>
      <c r="D44" s="33">
        <f>D45+D46+D47</f>
        <v>202.49</v>
      </c>
      <c r="E44" s="53">
        <f t="shared" si="0"/>
        <v>152.49</v>
      </c>
      <c r="F44" s="54">
        <f t="shared" si="1"/>
        <v>404.98</v>
      </c>
    </row>
    <row r="45" spans="1:6" ht="93.75" customHeight="1">
      <c r="A45" s="24" t="s">
        <v>148</v>
      </c>
      <c r="B45" s="36" t="s">
        <v>156</v>
      </c>
      <c r="C45" s="37">
        <v>0</v>
      </c>
      <c r="D45" s="37">
        <v>12.94</v>
      </c>
      <c r="E45" s="53">
        <f t="shared" si="0"/>
        <v>12.94</v>
      </c>
      <c r="F45" s="54"/>
    </row>
    <row r="46" spans="1:6" ht="63.75">
      <c r="A46" s="24" t="s">
        <v>149</v>
      </c>
      <c r="B46" s="36" t="s">
        <v>157</v>
      </c>
      <c r="C46" s="37">
        <v>50</v>
      </c>
      <c r="D46" s="37">
        <v>189.55</v>
      </c>
      <c r="E46" s="53">
        <f t="shared" si="0"/>
        <v>139.55</v>
      </c>
      <c r="F46" s="54">
        <f t="shared" si="1"/>
        <v>379.1</v>
      </c>
    </row>
    <row r="47" spans="1:6" ht="48.75" customHeight="1">
      <c r="A47" s="24" t="s">
        <v>150</v>
      </c>
      <c r="B47" s="36" t="s">
        <v>158</v>
      </c>
      <c r="C47" s="37">
        <v>0</v>
      </c>
      <c r="D47" s="37">
        <v>0</v>
      </c>
      <c r="E47" s="53">
        <f t="shared" si="0"/>
        <v>0</v>
      </c>
      <c r="F47" s="54"/>
    </row>
    <row r="48" spans="1:6" ht="19.5" customHeight="1">
      <c r="A48" s="28" t="s">
        <v>56</v>
      </c>
      <c r="B48" s="32" t="s">
        <v>57</v>
      </c>
      <c r="C48" s="33">
        <f>C49+C50</f>
        <v>153</v>
      </c>
      <c r="D48" s="33">
        <f>D49+D50</f>
        <v>107.42</v>
      </c>
      <c r="E48" s="53">
        <f t="shared" si="0"/>
        <v>-45.58</v>
      </c>
      <c r="F48" s="54">
        <f t="shared" si="1"/>
        <v>70.20915032679738</v>
      </c>
    </row>
    <row r="49" spans="1:6" ht="43.5" customHeight="1">
      <c r="A49" s="24" t="s">
        <v>151</v>
      </c>
      <c r="B49" s="36" t="s">
        <v>159</v>
      </c>
      <c r="C49" s="37">
        <v>60</v>
      </c>
      <c r="D49" s="37">
        <v>14</v>
      </c>
      <c r="E49" s="53">
        <f t="shared" si="0"/>
        <v>-46</v>
      </c>
      <c r="F49" s="54">
        <f t="shared" si="1"/>
        <v>23.333333333333332</v>
      </c>
    </row>
    <row r="50" spans="1:6" ht="93" customHeight="1">
      <c r="A50" s="24" t="s">
        <v>152</v>
      </c>
      <c r="B50" s="36" t="s">
        <v>160</v>
      </c>
      <c r="C50" s="37">
        <v>93</v>
      </c>
      <c r="D50" s="37">
        <v>93.42</v>
      </c>
      <c r="E50" s="53">
        <f t="shared" si="0"/>
        <v>0.4200000000000017</v>
      </c>
      <c r="F50" s="54">
        <f t="shared" si="1"/>
        <v>100.45161290322582</v>
      </c>
    </row>
    <row r="51" spans="1:6" ht="15.75">
      <c r="A51" s="28" t="s">
        <v>58</v>
      </c>
      <c r="B51" s="32" t="s">
        <v>59</v>
      </c>
      <c r="C51" s="33">
        <f>C52+C53+C54+C55</f>
        <v>167191</v>
      </c>
      <c r="D51" s="33">
        <f>D52+D53+D54+D55</f>
        <v>169323.3</v>
      </c>
      <c r="E51" s="53">
        <f t="shared" si="0"/>
        <v>2132.2999999999884</v>
      </c>
      <c r="F51" s="54">
        <f t="shared" si="1"/>
        <v>101.27536769323706</v>
      </c>
    </row>
    <row r="52" spans="1:6" ht="48.75" customHeight="1">
      <c r="A52" s="29" t="s">
        <v>97</v>
      </c>
      <c r="B52" s="34" t="s">
        <v>120</v>
      </c>
      <c r="C52" s="35">
        <v>166191</v>
      </c>
      <c r="D52" s="35">
        <v>158129.96</v>
      </c>
      <c r="E52" s="53">
        <f t="shared" si="0"/>
        <v>-8061.040000000008</v>
      </c>
      <c r="F52" s="54">
        <f t="shared" si="1"/>
        <v>95.14953276651563</v>
      </c>
    </row>
    <row r="53" spans="1:6" ht="120.75" customHeight="1">
      <c r="A53" s="29" t="s">
        <v>99</v>
      </c>
      <c r="B53" s="34" t="s">
        <v>121</v>
      </c>
      <c r="C53" s="35">
        <v>262</v>
      </c>
      <c r="D53" s="35">
        <v>4875.31</v>
      </c>
      <c r="E53" s="53">
        <f t="shared" si="0"/>
        <v>4613.31</v>
      </c>
      <c r="F53" s="54">
        <f t="shared" si="1"/>
        <v>1860.8053435114507</v>
      </c>
    </row>
    <row r="54" spans="1:6" ht="25.5">
      <c r="A54" s="29" t="s">
        <v>98</v>
      </c>
      <c r="B54" s="34" t="s">
        <v>100</v>
      </c>
      <c r="C54" s="35">
        <v>738</v>
      </c>
      <c r="D54" s="35">
        <v>6313.71</v>
      </c>
      <c r="E54" s="53">
        <f t="shared" si="0"/>
        <v>5575.71</v>
      </c>
      <c r="F54" s="54">
        <f t="shared" si="1"/>
        <v>855.5162601626016</v>
      </c>
    </row>
    <row r="55" spans="1:6" ht="18.75" customHeight="1">
      <c r="A55" s="29" t="s">
        <v>136</v>
      </c>
      <c r="B55" s="34" t="s">
        <v>153</v>
      </c>
      <c r="C55" s="35">
        <v>0</v>
      </c>
      <c r="D55" s="35">
        <v>4.32</v>
      </c>
      <c r="E55" s="53">
        <f t="shared" si="0"/>
        <v>4.32</v>
      </c>
      <c r="F55" s="54"/>
    </row>
    <row r="56" spans="1:6" ht="19.5" customHeight="1">
      <c r="A56" s="28" t="s">
        <v>60</v>
      </c>
      <c r="B56" s="32" t="s">
        <v>61</v>
      </c>
      <c r="C56" s="33">
        <f>C57+C58</f>
        <v>0</v>
      </c>
      <c r="D56" s="33">
        <f>D57+D58</f>
        <v>-40.75999999999999</v>
      </c>
      <c r="E56" s="53">
        <f t="shared" si="0"/>
        <v>-40.75999999999999</v>
      </c>
      <c r="F56" s="54"/>
    </row>
    <row r="57" spans="1:6" ht="15.75">
      <c r="A57" s="29" t="s">
        <v>62</v>
      </c>
      <c r="B57" s="34" t="s">
        <v>63</v>
      </c>
      <c r="C57" s="35">
        <v>0</v>
      </c>
      <c r="D57" s="35">
        <v>-166.91</v>
      </c>
      <c r="E57" s="53">
        <f t="shared" si="0"/>
        <v>-166.91</v>
      </c>
      <c r="F57" s="54"/>
    </row>
    <row r="58" spans="1:6" ht="15.75">
      <c r="A58" s="29" t="s">
        <v>134</v>
      </c>
      <c r="B58" s="34" t="s">
        <v>135</v>
      </c>
      <c r="C58" s="35">
        <v>0</v>
      </c>
      <c r="D58" s="35">
        <v>126.15</v>
      </c>
      <c r="E58" s="11">
        <f t="shared" si="0"/>
        <v>126.15</v>
      </c>
      <c r="F58" s="13"/>
    </row>
    <row r="59" spans="1:6" s="5" customFormat="1" ht="19.5" customHeight="1">
      <c r="A59" s="44" t="s">
        <v>76</v>
      </c>
      <c r="B59" s="21" t="s">
        <v>77</v>
      </c>
      <c r="C59" s="22">
        <f>C60+C72+C75+C78+C80+C82</f>
        <v>19195122.42</v>
      </c>
      <c r="D59" s="22">
        <f>D60+D72+D75+D78+D80+D82</f>
        <v>14216487.960000003</v>
      </c>
      <c r="E59" s="23">
        <f>D59-C59</f>
        <v>-4978634.459999999</v>
      </c>
      <c r="F59" s="16">
        <f aca="true" t="shared" si="2" ref="F59:F82">D59/C59*100</f>
        <v>74.0630231416883</v>
      </c>
    </row>
    <row r="60" spans="1:6" ht="38.25" customHeight="1">
      <c r="A60" s="14" t="s">
        <v>78</v>
      </c>
      <c r="B60" s="17" t="s">
        <v>79</v>
      </c>
      <c r="C60" s="18">
        <f>C61+C69+C70+C71</f>
        <v>18508686.2</v>
      </c>
      <c r="D60" s="18">
        <v>13535849.82</v>
      </c>
      <c r="E60" s="19">
        <f aca="true" t="shared" si="3" ref="E60:E82">D60-C60</f>
        <v>-4972836.379999999</v>
      </c>
      <c r="F60" s="15">
        <f t="shared" si="2"/>
        <v>73.13241833447908</v>
      </c>
    </row>
    <row r="61" spans="1:6" ht="25.5">
      <c r="A61" s="14" t="s">
        <v>80</v>
      </c>
      <c r="B61" s="17" t="s">
        <v>89</v>
      </c>
      <c r="C61" s="18">
        <v>9732907.9</v>
      </c>
      <c r="D61" s="18">
        <v>7985632.2</v>
      </c>
      <c r="E61" s="19">
        <f t="shared" si="3"/>
        <v>-1747275.7000000002</v>
      </c>
      <c r="F61" s="15">
        <f t="shared" si="2"/>
        <v>82.04775265570939</v>
      </c>
    </row>
    <row r="62" spans="1:6" ht="25.5">
      <c r="A62" s="14" t="s">
        <v>81</v>
      </c>
      <c r="B62" s="17" t="s">
        <v>90</v>
      </c>
      <c r="C62" s="18">
        <v>9374943.9</v>
      </c>
      <c r="D62" s="18">
        <v>7030800</v>
      </c>
      <c r="E62" s="19">
        <f t="shared" si="3"/>
        <v>-2344143.9000000004</v>
      </c>
      <c r="F62" s="15">
        <f t="shared" si="2"/>
        <v>74.99564877396226</v>
      </c>
    </row>
    <row r="63" spans="1:6" ht="28.5" customHeight="1">
      <c r="A63" s="14" t="s">
        <v>110</v>
      </c>
      <c r="B63" s="17" t="s">
        <v>111</v>
      </c>
      <c r="C63" s="18">
        <v>9374943.9</v>
      </c>
      <c r="D63" s="18">
        <v>7030800</v>
      </c>
      <c r="E63" s="19">
        <f t="shared" si="3"/>
        <v>-2344143.9000000004</v>
      </c>
      <c r="F63" s="15">
        <f t="shared" si="2"/>
        <v>74.99564877396226</v>
      </c>
    </row>
    <row r="64" spans="1:6" ht="26.25" customHeight="1">
      <c r="A64" s="14" t="s">
        <v>138</v>
      </c>
      <c r="B64" s="17" t="s">
        <v>139</v>
      </c>
      <c r="C64" s="18">
        <v>0</v>
      </c>
      <c r="D64" s="18">
        <v>500000</v>
      </c>
      <c r="E64" s="19">
        <f t="shared" si="3"/>
        <v>500000</v>
      </c>
      <c r="F64" s="15"/>
    </row>
    <row r="65" spans="1:6" ht="39" customHeight="1">
      <c r="A65" s="14" t="s">
        <v>140</v>
      </c>
      <c r="B65" s="17" t="s">
        <v>141</v>
      </c>
      <c r="C65" s="18">
        <v>0</v>
      </c>
      <c r="D65" s="18">
        <v>500000</v>
      </c>
      <c r="E65" s="19">
        <f t="shared" si="3"/>
        <v>500000</v>
      </c>
      <c r="F65" s="15"/>
    </row>
    <row r="66" spans="1:6" ht="42" customHeight="1">
      <c r="A66" s="14" t="s">
        <v>87</v>
      </c>
      <c r="B66" s="17" t="s">
        <v>91</v>
      </c>
      <c r="C66" s="18">
        <v>357964</v>
      </c>
      <c r="D66" s="18">
        <v>268470</v>
      </c>
      <c r="E66" s="19">
        <f t="shared" si="3"/>
        <v>-89494</v>
      </c>
      <c r="F66" s="15">
        <f t="shared" si="2"/>
        <v>74.99916192689767</v>
      </c>
    </row>
    <row r="67" spans="1:6" ht="26.25" customHeight="1">
      <c r="A67" s="14" t="s">
        <v>112</v>
      </c>
      <c r="B67" s="17" t="s">
        <v>113</v>
      </c>
      <c r="C67" s="18">
        <v>357964</v>
      </c>
      <c r="D67" s="18">
        <v>268470</v>
      </c>
      <c r="E67" s="19">
        <f t="shared" si="3"/>
        <v>-89494</v>
      </c>
      <c r="F67" s="15">
        <f t="shared" si="2"/>
        <v>74.99916192689767</v>
      </c>
    </row>
    <row r="68" spans="1:6" ht="37.5" customHeight="1">
      <c r="A68" s="14" t="s">
        <v>126</v>
      </c>
      <c r="B68" s="17" t="s">
        <v>127</v>
      </c>
      <c r="C68" s="18">
        <v>0</v>
      </c>
      <c r="D68" s="18">
        <v>186362.2</v>
      </c>
      <c r="E68" s="19">
        <f t="shared" si="3"/>
        <v>186362.2</v>
      </c>
      <c r="F68" s="15"/>
    </row>
    <row r="69" spans="1:6" ht="32.25" customHeight="1">
      <c r="A69" s="14" t="s">
        <v>82</v>
      </c>
      <c r="B69" s="17" t="s">
        <v>92</v>
      </c>
      <c r="C69" s="18">
        <v>5256636</v>
      </c>
      <c r="D69" s="18">
        <v>3078143.26</v>
      </c>
      <c r="E69" s="19">
        <f t="shared" si="3"/>
        <v>-2178492.74</v>
      </c>
      <c r="F69" s="15">
        <f t="shared" si="2"/>
        <v>58.55728378377349</v>
      </c>
    </row>
    <row r="70" spans="1:6" ht="25.5">
      <c r="A70" s="14" t="s">
        <v>83</v>
      </c>
      <c r="B70" s="17" t="s">
        <v>93</v>
      </c>
      <c r="C70" s="18">
        <v>1534324.7</v>
      </c>
      <c r="D70" s="18">
        <v>1158405.14</v>
      </c>
      <c r="E70" s="19">
        <f t="shared" si="3"/>
        <v>-375919.56000000006</v>
      </c>
      <c r="F70" s="15">
        <f t="shared" si="2"/>
        <v>75.49934769348366</v>
      </c>
    </row>
    <row r="71" spans="1:6" s="5" customFormat="1" ht="20.25" customHeight="1">
      <c r="A71" s="14" t="s">
        <v>84</v>
      </c>
      <c r="B71" s="17" t="s">
        <v>94</v>
      </c>
      <c r="C71" s="18">
        <v>1984817.6</v>
      </c>
      <c r="D71" s="18">
        <v>1313669.22</v>
      </c>
      <c r="E71" s="19">
        <f t="shared" si="3"/>
        <v>-671148.3800000001</v>
      </c>
      <c r="F71" s="15">
        <f t="shared" si="2"/>
        <v>66.18589133832751</v>
      </c>
    </row>
    <row r="72" spans="1:6" ht="41.25" customHeight="1">
      <c r="A72" s="14" t="s">
        <v>64</v>
      </c>
      <c r="B72" s="17" t="s">
        <v>65</v>
      </c>
      <c r="C72" s="18">
        <v>24698.1</v>
      </c>
      <c r="D72" s="18">
        <v>21072.66</v>
      </c>
      <c r="E72" s="19">
        <f t="shared" si="3"/>
        <v>-3625.4399999999987</v>
      </c>
      <c r="F72" s="15">
        <f t="shared" si="2"/>
        <v>85.32097610747385</v>
      </c>
    </row>
    <row r="73" spans="1:6" ht="44.25" customHeight="1">
      <c r="A73" s="14" t="s">
        <v>66</v>
      </c>
      <c r="B73" s="17" t="s">
        <v>95</v>
      </c>
      <c r="C73" s="18">
        <v>24698.1</v>
      </c>
      <c r="D73" s="18">
        <v>21072.66</v>
      </c>
      <c r="E73" s="19">
        <f t="shared" si="3"/>
        <v>-3625.4399999999987</v>
      </c>
      <c r="F73" s="15">
        <f t="shared" si="2"/>
        <v>85.32097610747385</v>
      </c>
    </row>
    <row r="74" spans="1:6" ht="43.5" customHeight="1">
      <c r="A74" s="14" t="s">
        <v>114</v>
      </c>
      <c r="B74" s="17" t="s">
        <v>115</v>
      </c>
      <c r="C74" s="18">
        <v>24698.1</v>
      </c>
      <c r="D74" s="18">
        <v>21072.66</v>
      </c>
      <c r="E74" s="19">
        <f t="shared" si="3"/>
        <v>-3625.4399999999987</v>
      </c>
      <c r="F74" s="15">
        <f t="shared" si="2"/>
        <v>85.32097610747385</v>
      </c>
    </row>
    <row r="75" spans="1:6" ht="27.75" customHeight="1">
      <c r="A75" s="14" t="s">
        <v>101</v>
      </c>
      <c r="B75" s="17" t="s">
        <v>102</v>
      </c>
      <c r="C75" s="18">
        <v>9150.79</v>
      </c>
      <c r="D75" s="18">
        <v>14389.22</v>
      </c>
      <c r="E75" s="19">
        <f t="shared" si="3"/>
        <v>5238.4299999999985</v>
      </c>
      <c r="F75" s="15">
        <f t="shared" si="2"/>
        <v>157.245658571555</v>
      </c>
    </row>
    <row r="76" spans="1:6" ht="15.75" customHeight="1">
      <c r="A76" s="14" t="s">
        <v>103</v>
      </c>
      <c r="B76" s="17" t="s">
        <v>104</v>
      </c>
      <c r="C76" s="18">
        <v>9150.79</v>
      </c>
      <c r="D76" s="18">
        <v>14389.22</v>
      </c>
      <c r="E76" s="19">
        <f t="shared" si="3"/>
        <v>5238.4299999999985</v>
      </c>
      <c r="F76" s="15">
        <f t="shared" si="2"/>
        <v>157.245658571555</v>
      </c>
    </row>
    <row r="77" spans="1:6" ht="30" customHeight="1">
      <c r="A77" s="14" t="s">
        <v>128</v>
      </c>
      <c r="B77" s="17" t="s">
        <v>129</v>
      </c>
      <c r="C77" s="18">
        <v>9150.79</v>
      </c>
      <c r="D77" s="18">
        <v>14389.22</v>
      </c>
      <c r="E77" s="19">
        <f t="shared" si="3"/>
        <v>5238.4299999999985</v>
      </c>
      <c r="F77" s="15">
        <f t="shared" si="2"/>
        <v>157.245658571555</v>
      </c>
    </row>
    <row r="78" spans="1:6" s="5" customFormat="1" ht="18" customHeight="1">
      <c r="A78" s="14" t="s">
        <v>67</v>
      </c>
      <c r="B78" s="17" t="s">
        <v>68</v>
      </c>
      <c r="C78" s="18">
        <v>9189.8</v>
      </c>
      <c r="D78" s="18">
        <v>8039.8</v>
      </c>
      <c r="E78" s="19">
        <f t="shared" si="3"/>
        <v>-1149.999999999999</v>
      </c>
      <c r="F78" s="15">
        <f t="shared" si="2"/>
        <v>87.48612592221812</v>
      </c>
    </row>
    <row r="79" spans="1:6" ht="25.5">
      <c r="A79" s="14" t="s">
        <v>69</v>
      </c>
      <c r="B79" s="17" t="s">
        <v>130</v>
      </c>
      <c r="C79" s="18">
        <v>9189.8</v>
      </c>
      <c r="D79" s="18">
        <v>8039.8</v>
      </c>
      <c r="E79" s="19">
        <f t="shared" si="3"/>
        <v>-1149.999999999999</v>
      </c>
      <c r="F79" s="15">
        <f t="shared" si="2"/>
        <v>87.48612592221812</v>
      </c>
    </row>
    <row r="80" spans="1:6" ht="63.75">
      <c r="A80" s="14" t="s">
        <v>105</v>
      </c>
      <c r="B80" s="17" t="s">
        <v>70</v>
      </c>
      <c r="C80" s="18">
        <v>665431.66</v>
      </c>
      <c r="D80" s="18">
        <v>675742.56</v>
      </c>
      <c r="E80" s="19">
        <f t="shared" si="3"/>
        <v>10310.900000000023</v>
      </c>
      <c r="F80" s="15">
        <f t="shared" si="2"/>
        <v>101.54950547438635</v>
      </c>
    </row>
    <row r="81" spans="1:6" ht="89.25">
      <c r="A81" s="14" t="s">
        <v>96</v>
      </c>
      <c r="B81" s="17" t="s">
        <v>106</v>
      </c>
      <c r="C81" s="18">
        <v>665431.66</v>
      </c>
      <c r="D81" s="18">
        <v>675742.56</v>
      </c>
      <c r="E81" s="19">
        <f t="shared" si="3"/>
        <v>10310.900000000023</v>
      </c>
      <c r="F81" s="15">
        <f t="shared" si="2"/>
        <v>101.54950547438635</v>
      </c>
    </row>
    <row r="82" spans="1:6" ht="51">
      <c r="A82" s="14" t="s">
        <v>71</v>
      </c>
      <c r="B82" s="17" t="s">
        <v>72</v>
      </c>
      <c r="C82" s="20">
        <v>-22034.13</v>
      </c>
      <c r="D82" s="20">
        <v>-38606.1</v>
      </c>
      <c r="E82" s="19">
        <f t="shared" si="3"/>
        <v>-16571.969999999998</v>
      </c>
      <c r="F82" s="15">
        <f t="shared" si="2"/>
        <v>175.21045759464974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2362204724409449" right="0.2362204724409449" top="0.7480314960629921" bottom="0.7480314960629921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Peteneva</cp:lastModifiedBy>
  <cp:lastPrinted>2021-12-09T03:59:12Z</cp:lastPrinted>
  <dcterms:created xsi:type="dcterms:W3CDTF">2016-04-05T04:35:34Z</dcterms:created>
  <dcterms:modified xsi:type="dcterms:W3CDTF">2021-12-09T04:58:47Z</dcterms:modified>
  <cp:category/>
  <cp:version/>
  <cp:contentType/>
  <cp:contentStatus/>
</cp:coreProperties>
</file>