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Открытость бюджетных данных\2023\2023 1 кв\"/>
    </mc:Choice>
  </mc:AlternateContent>
  <bookViews>
    <workbookView xWindow="0" yWindow="0" windowWidth="15585" windowHeight="9765"/>
  </bookViews>
  <sheets>
    <sheet name="1 кв 2023" sheetId="2" r:id="rId1"/>
  </sheets>
  <definedNames>
    <definedName name="_xlnm._FilterDatabase" localSheetId="0" hidden="1">'1 кв 2023'!$A$5:$R$367</definedName>
  </definedNames>
  <calcPr calcId="162913"/>
</workbook>
</file>

<file path=xl/calcChain.xml><?xml version="1.0" encoding="utf-8"?>
<calcChain xmlns="http://schemas.openxmlformats.org/spreadsheetml/2006/main">
  <c r="O380" i="2" l="1"/>
  <c r="N380" i="2"/>
  <c r="M380" i="2"/>
  <c r="L380" i="2"/>
  <c r="K380" i="2"/>
  <c r="J380" i="2"/>
  <c r="I380" i="2"/>
  <c r="H380" i="2"/>
  <c r="G380" i="2"/>
  <c r="F380" i="2"/>
  <c r="E380" i="2"/>
  <c r="D380" i="2"/>
  <c r="E376" i="2" l="1"/>
  <c r="F376" i="2"/>
  <c r="G376" i="2"/>
  <c r="H376" i="2"/>
  <c r="I376" i="2"/>
  <c r="J376" i="2"/>
  <c r="K376" i="2"/>
  <c r="L376" i="2"/>
  <c r="M376" i="2"/>
  <c r="N376" i="2"/>
  <c r="O376" i="2"/>
  <c r="P376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D375" i="2"/>
  <c r="D376" i="2"/>
  <c r="D374" i="2"/>
  <c r="D41" i="2"/>
  <c r="D261" i="2"/>
  <c r="D257" i="2"/>
  <c r="D253" i="2"/>
  <c r="D305" i="2"/>
  <c r="D301" i="2"/>
  <c r="D297" i="2"/>
  <c r="D289" i="2"/>
  <c r="D277" i="2"/>
  <c r="D273" i="2"/>
  <c r="D269" i="2"/>
  <c r="D265" i="2"/>
  <c r="D285" i="2"/>
  <c r="D281" i="2"/>
  <c r="D245" i="2"/>
  <c r="D249" i="2"/>
  <c r="D241" i="2"/>
  <c r="D233" i="2"/>
  <c r="D237" i="2"/>
  <c r="D229" i="2"/>
  <c r="E9" i="2"/>
  <c r="F9" i="2"/>
  <c r="G9" i="2"/>
  <c r="H9" i="2"/>
  <c r="I9" i="2"/>
  <c r="J9" i="2"/>
  <c r="K9" i="2"/>
  <c r="L9" i="2"/>
  <c r="M9" i="2"/>
  <c r="N9" i="2"/>
  <c r="O9" i="2"/>
  <c r="P9" i="2"/>
  <c r="E8" i="2"/>
  <c r="F8" i="2"/>
  <c r="G8" i="2"/>
  <c r="H8" i="2"/>
  <c r="I8" i="2"/>
  <c r="J8" i="2"/>
  <c r="K8" i="2"/>
  <c r="L8" i="2"/>
  <c r="M8" i="2"/>
  <c r="N8" i="2"/>
  <c r="O8" i="2"/>
  <c r="P8" i="2"/>
  <c r="E7" i="2"/>
  <c r="F7" i="2"/>
  <c r="G7" i="2"/>
  <c r="H7" i="2"/>
  <c r="I7" i="2"/>
  <c r="J7" i="2"/>
  <c r="K7" i="2"/>
  <c r="L7" i="2"/>
  <c r="M7" i="2"/>
  <c r="N7" i="2"/>
  <c r="O7" i="2"/>
  <c r="P7" i="2"/>
  <c r="D11" i="2"/>
  <c r="D12" i="2"/>
  <c r="D13" i="2"/>
  <c r="D15" i="2"/>
  <c r="D16" i="2"/>
  <c r="D17" i="2"/>
  <c r="D19" i="2"/>
  <c r="D20" i="2"/>
  <c r="D21" i="2"/>
  <c r="D24" i="2"/>
  <c r="D25" i="2"/>
  <c r="D27" i="2"/>
  <c r="D28" i="2"/>
  <c r="D29" i="2"/>
  <c r="D31" i="2"/>
  <c r="D32" i="2"/>
  <c r="D33" i="2"/>
  <c r="D35" i="2"/>
  <c r="D36" i="2"/>
  <c r="D37" i="2"/>
  <c r="D39" i="2"/>
  <c r="D40" i="2"/>
  <c r="D43" i="2"/>
  <c r="D44" i="2"/>
  <c r="D45" i="2"/>
  <c r="D47" i="2"/>
  <c r="D48" i="2"/>
  <c r="D49" i="2"/>
  <c r="D51" i="2"/>
  <c r="D52" i="2"/>
  <c r="D53" i="2"/>
  <c r="D55" i="2"/>
  <c r="D56" i="2"/>
  <c r="D57" i="2"/>
  <c r="D59" i="2"/>
  <c r="D60" i="2"/>
  <c r="D61" i="2"/>
  <c r="D63" i="2"/>
  <c r="D64" i="2"/>
  <c r="D65" i="2"/>
  <c r="D67" i="2"/>
  <c r="D68" i="2"/>
  <c r="D69" i="2"/>
  <c r="D71" i="2"/>
  <c r="D72" i="2"/>
  <c r="D73" i="2"/>
  <c r="D75" i="2"/>
  <c r="D76" i="2"/>
  <c r="D77" i="2"/>
  <c r="D79" i="2"/>
  <c r="D80" i="2"/>
  <c r="D81" i="2"/>
  <c r="D83" i="2"/>
  <c r="D84" i="2"/>
  <c r="D85" i="2"/>
  <c r="D87" i="2"/>
  <c r="D88" i="2"/>
  <c r="D89" i="2"/>
  <c r="D91" i="2"/>
  <c r="D92" i="2"/>
  <c r="D93" i="2"/>
  <c r="D95" i="2"/>
  <c r="D96" i="2"/>
  <c r="D97" i="2"/>
  <c r="D99" i="2"/>
  <c r="D100" i="2"/>
  <c r="D101" i="2"/>
  <c r="D103" i="2"/>
  <c r="D104" i="2"/>
  <c r="D105" i="2"/>
  <c r="D107" i="2"/>
  <c r="D108" i="2"/>
  <c r="D109" i="2"/>
  <c r="D171" i="2"/>
  <c r="D172" i="2"/>
  <c r="D173" i="2"/>
  <c r="D207" i="2"/>
  <c r="D208" i="2"/>
  <c r="D209" i="2"/>
  <c r="D314" i="2" l="1"/>
  <c r="D315" i="2"/>
  <c r="D317" i="2"/>
  <c r="D318" i="2"/>
  <c r="D319" i="2"/>
  <c r="D321" i="2"/>
  <c r="D322" i="2"/>
  <c r="D323" i="2"/>
  <c r="D325" i="2"/>
  <c r="D326" i="2"/>
  <c r="D327" i="2"/>
  <c r="D329" i="2"/>
  <c r="D330" i="2"/>
  <c r="D331" i="2"/>
  <c r="D333" i="2"/>
  <c r="D334" i="2"/>
  <c r="D335" i="2"/>
  <c r="D337" i="2"/>
  <c r="D338" i="2"/>
  <c r="D339" i="2"/>
  <c r="D341" i="2"/>
  <c r="D342" i="2"/>
  <c r="D343" i="2"/>
  <c r="D345" i="2"/>
  <c r="D346" i="2"/>
  <c r="D347" i="2"/>
  <c r="D349" i="2"/>
  <c r="D350" i="2"/>
  <c r="D351" i="2"/>
  <c r="D353" i="2"/>
  <c r="D354" i="2"/>
  <c r="D355" i="2"/>
  <c r="D357" i="2"/>
  <c r="D358" i="2"/>
  <c r="D359" i="2"/>
  <c r="D361" i="2"/>
  <c r="D362" i="2"/>
  <c r="D363" i="2"/>
  <c r="D313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E227" i="2"/>
  <c r="F227" i="2"/>
  <c r="G227" i="2"/>
  <c r="H227" i="2"/>
  <c r="I227" i="2"/>
  <c r="J227" i="2"/>
  <c r="K227" i="2"/>
  <c r="L227" i="2"/>
  <c r="M227" i="2"/>
  <c r="N227" i="2"/>
  <c r="O227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E293" i="2"/>
  <c r="F293" i="2"/>
  <c r="F221" i="2" s="1"/>
  <c r="F365" i="2" s="1"/>
  <c r="G293" i="2"/>
  <c r="H293" i="2"/>
  <c r="I293" i="2"/>
  <c r="J293" i="2"/>
  <c r="K293" i="2"/>
  <c r="L293" i="2"/>
  <c r="M293" i="2"/>
  <c r="N293" i="2"/>
  <c r="O293" i="2"/>
  <c r="E294" i="2"/>
  <c r="F294" i="2"/>
  <c r="G294" i="2"/>
  <c r="H294" i="2"/>
  <c r="I294" i="2"/>
  <c r="J294" i="2"/>
  <c r="K294" i="2"/>
  <c r="L294" i="2"/>
  <c r="M294" i="2"/>
  <c r="N294" i="2"/>
  <c r="O294" i="2"/>
  <c r="E295" i="2"/>
  <c r="F295" i="2"/>
  <c r="G295" i="2"/>
  <c r="H295" i="2"/>
  <c r="I295" i="2"/>
  <c r="J295" i="2"/>
  <c r="K295" i="2"/>
  <c r="L295" i="2"/>
  <c r="M295" i="2"/>
  <c r="N295" i="2"/>
  <c r="O295" i="2"/>
  <c r="D225" i="2"/>
  <c r="D293" i="2"/>
  <c r="D217" i="2"/>
  <c r="D218" i="2"/>
  <c r="D219" i="2"/>
  <c r="D212" i="2"/>
  <c r="D214" i="2"/>
  <c r="D213" i="2"/>
  <c r="D311" i="2" l="1"/>
  <c r="D309" i="2"/>
  <c r="E221" i="2"/>
  <c r="E365" i="2" s="1"/>
  <c r="D310" i="2"/>
  <c r="G221" i="2"/>
  <c r="G365" i="2" s="1"/>
  <c r="N221" i="2"/>
  <c r="N365" i="2" s="1"/>
  <c r="P222" i="2"/>
  <c r="P366" i="2" s="1"/>
  <c r="M221" i="2"/>
  <c r="M365" i="2" s="1"/>
  <c r="L221" i="2"/>
  <c r="L365" i="2" s="1"/>
  <c r="G366" i="2"/>
  <c r="K221" i="2"/>
  <c r="K365" i="2" s="1"/>
  <c r="E366" i="2"/>
  <c r="J221" i="2"/>
  <c r="J365" i="2" s="1"/>
  <c r="I221" i="2"/>
  <c r="I365" i="2" s="1"/>
  <c r="H221" i="2"/>
  <c r="H365" i="2" s="1"/>
  <c r="P367" i="2"/>
  <c r="O223" i="2"/>
  <c r="N223" i="2"/>
  <c r="M223" i="2"/>
  <c r="O221" i="2"/>
  <c r="O365" i="2" s="1"/>
  <c r="P221" i="2"/>
  <c r="P365" i="2" s="1"/>
  <c r="E223" i="2"/>
  <c r="F223" i="2"/>
  <c r="O222" i="2"/>
  <c r="O366" i="2" s="1"/>
  <c r="L223" i="2"/>
  <c r="N222" i="2"/>
  <c r="N366" i="2" s="1"/>
  <c r="K222" i="2"/>
  <c r="K366" i="2" s="1"/>
  <c r="K223" i="2"/>
  <c r="J223" i="2"/>
  <c r="J222" i="2"/>
  <c r="J366" i="2" s="1"/>
  <c r="I222" i="2"/>
  <c r="I366" i="2" s="1"/>
  <c r="I223" i="2"/>
  <c r="H223" i="2"/>
  <c r="H222" i="2"/>
  <c r="H366" i="2" s="1"/>
  <c r="G222" i="2"/>
  <c r="G223" i="2"/>
  <c r="F222" i="2"/>
  <c r="F366" i="2" s="1"/>
  <c r="E222" i="2"/>
  <c r="M222" i="2"/>
  <c r="M366" i="2" s="1"/>
  <c r="L222" i="2"/>
  <c r="L366" i="2" s="1"/>
  <c r="D221" i="2"/>
  <c r="D163" i="2" l="1"/>
  <c r="F367" i="2" l="1"/>
  <c r="G367" i="2"/>
  <c r="H367" i="2"/>
  <c r="I367" i="2"/>
  <c r="J367" i="2"/>
  <c r="K367" i="2"/>
  <c r="L367" i="2"/>
  <c r="M367" i="2"/>
  <c r="N367" i="2"/>
  <c r="O367" i="2"/>
  <c r="E367" i="2"/>
  <c r="D179" i="2"/>
  <c r="D181" i="2"/>
  <c r="D180" i="2"/>
  <c r="D111" i="2"/>
  <c r="D112" i="2"/>
  <c r="D113" i="2"/>
  <c r="D115" i="2"/>
  <c r="D116" i="2"/>
  <c r="D117" i="2"/>
  <c r="D119" i="2"/>
  <c r="D120" i="2"/>
  <c r="D121" i="2"/>
  <c r="D123" i="2"/>
  <c r="D124" i="2"/>
  <c r="D125" i="2"/>
  <c r="D127" i="2"/>
  <c r="D128" i="2"/>
  <c r="D129" i="2"/>
  <c r="D131" i="2"/>
  <c r="D132" i="2"/>
  <c r="D133" i="2"/>
  <c r="D135" i="2"/>
  <c r="D136" i="2"/>
  <c r="D137" i="2"/>
  <c r="D139" i="2"/>
  <c r="D140" i="2"/>
  <c r="D141" i="2"/>
  <c r="D143" i="2"/>
  <c r="D144" i="2"/>
  <c r="D145" i="2"/>
  <c r="D147" i="2"/>
  <c r="D148" i="2"/>
  <c r="D149" i="2"/>
  <c r="D151" i="2"/>
  <c r="D152" i="2"/>
  <c r="D153" i="2"/>
  <c r="D155" i="2"/>
  <c r="D156" i="2"/>
  <c r="D157" i="2"/>
  <c r="D159" i="2"/>
  <c r="D160" i="2"/>
  <c r="D161" i="2"/>
  <c r="D164" i="2"/>
  <c r="D165" i="2"/>
  <c r="D167" i="2"/>
  <c r="D168" i="2"/>
  <c r="D169" i="2"/>
  <c r="D175" i="2"/>
  <c r="D176" i="2"/>
  <c r="D177" i="2"/>
  <c r="D183" i="2"/>
  <c r="D184" i="2"/>
  <c r="D185" i="2"/>
  <c r="D187" i="2"/>
  <c r="D188" i="2"/>
  <c r="D189" i="2"/>
  <c r="D191" i="2"/>
  <c r="D192" i="2"/>
  <c r="D193" i="2"/>
  <c r="D195" i="2"/>
  <c r="D196" i="2"/>
  <c r="D197" i="2"/>
  <c r="D199" i="2"/>
  <c r="D200" i="2"/>
  <c r="D201" i="2"/>
  <c r="D203" i="2"/>
  <c r="D204" i="2"/>
  <c r="D205" i="2"/>
  <c r="D230" i="2"/>
  <c r="D231" i="2"/>
  <c r="D234" i="2"/>
  <c r="D235" i="2"/>
  <c r="D238" i="2"/>
  <c r="D239" i="2"/>
  <c r="D242" i="2"/>
  <c r="D243" i="2"/>
  <c r="D246" i="2"/>
  <c r="D247" i="2"/>
  <c r="D250" i="2"/>
  <c r="D251" i="2"/>
  <c r="D254" i="2"/>
  <c r="D255" i="2"/>
  <c r="D258" i="2"/>
  <c r="D259" i="2"/>
  <c r="D262" i="2"/>
  <c r="D263" i="2"/>
  <c r="D266" i="2"/>
  <c r="D267" i="2"/>
  <c r="D270" i="2"/>
  <c r="D271" i="2"/>
  <c r="D274" i="2"/>
  <c r="D275" i="2"/>
  <c r="D278" i="2"/>
  <c r="D279" i="2"/>
  <c r="D282" i="2"/>
  <c r="D283" i="2"/>
  <c r="D286" i="2"/>
  <c r="D287" i="2"/>
  <c r="D290" i="2"/>
  <c r="D291" i="2"/>
  <c r="D298" i="2"/>
  <c r="D299" i="2"/>
  <c r="D302" i="2"/>
  <c r="D303" i="2"/>
  <c r="D306" i="2"/>
  <c r="D307" i="2"/>
  <c r="D7" i="2" l="1"/>
  <c r="D365" i="2" s="1"/>
  <c r="D8" i="2"/>
  <c r="D9" i="2"/>
  <c r="D227" i="2"/>
  <c r="D226" i="2"/>
  <c r="D294" i="2"/>
  <c r="D295" i="2"/>
  <c r="D223" i="2" l="1"/>
  <c r="D367" i="2" s="1"/>
  <c r="D222" i="2"/>
  <c r="D366" i="2" s="1"/>
</calcChain>
</file>

<file path=xl/sharedStrings.xml><?xml version="1.0" encoding="utf-8"?>
<sst xmlns="http://schemas.openxmlformats.org/spreadsheetml/2006/main" count="562" uniqueCount="221">
  <si>
    <t>(тыс. рублей)</t>
  </si>
  <si>
    <t xml:space="preserve">Наименование главных распорядителей бюджетных средств </t>
  </si>
  <si>
    <t>Наименование межбюджетных трансфертов</t>
  </si>
  <si>
    <t>МО «Кош-Агачский район»</t>
  </si>
  <si>
    <t>МО «Усть-Канский район»</t>
  </si>
  <si>
    <t>МО «Усть-Коксинcкий район»</t>
  </si>
  <si>
    <t>МО «Чойский район»</t>
  </si>
  <si>
    <t>МО «Город Горно-Алтайск»</t>
  </si>
  <si>
    <t>А</t>
  </si>
  <si>
    <t>Б</t>
  </si>
  <si>
    <t>В</t>
  </si>
  <si>
    <t>1</t>
  </si>
  <si>
    <t>Всего субсидий местным бюджетам</t>
  </si>
  <si>
    <t>Уточненный план</t>
  </si>
  <si>
    <t>Кассовое исполнение</t>
  </si>
  <si>
    <t>1.1</t>
  </si>
  <si>
    <t>Министерство культуры Республики Алтай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</si>
  <si>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</si>
  <si>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1.2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</si>
  <si>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</si>
  <si>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1.3</t>
  </si>
  <si>
    <t>Субсидии на поддержку и развитие сферы культуры</t>
  </si>
  <si>
    <t>1.4</t>
  </si>
  <si>
    <t>Субсидии на повышение оплаты труда работников муниципальных учреждений культуры в Республике Алтай</t>
  </si>
  <si>
    <t>1.5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</si>
  <si>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</si>
  <si>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1.6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</si>
  <si>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</si>
  <si>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1.7</t>
  </si>
  <si>
    <t>Государственная поддержка отрасли культуры (субсидии на государственную поддержку лучших сельских учреждений культуры)</t>
  </si>
  <si>
    <t>1.8</t>
  </si>
  <si>
    <t>1.9</t>
  </si>
  <si>
    <t>Министерство образования и науки Республики Алтай</t>
  </si>
  <si>
    <t>Реализация мероприятий по обеспечению жильем молодых семей (субсидии)</t>
  </si>
  <si>
    <t>1.10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</si>
  <si>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</si>
  <si>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1.11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</si>
  <si>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</si>
  <si>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1.12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</si>
  <si>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</si>
  <si>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1.13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</si>
  <si>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</si>
  <si>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1.14</t>
  </si>
  <si>
    <t>1.15</t>
  </si>
  <si>
    <t>Субсидии на формирование муниципального специализированного жилищного фонда для обеспечения педагогических работников</t>
  </si>
  <si>
    <t>1.16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</si>
  <si>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</si>
  <si>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1.17</t>
  </si>
  <si>
    <t>Субсидии на реализацию мероприятий по модернизации школьных систем образования</t>
  </si>
  <si>
    <t>1.18</t>
  </si>
  <si>
    <t>Реализация мероприятий по модернизации школьных систем образования (субсидии)</t>
  </si>
  <si>
    <t>1.19</t>
  </si>
  <si>
    <t>1.20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</si>
  <si>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</si>
  <si>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1.21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</si>
  <si>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</si>
  <si>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1.22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</si>
  <si>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(установка мемориальных знаков (субсидии)</t>
  </si>
  <si>
    <t>1.23</t>
  </si>
  <si>
    <t>Министерство сельского хозяйства Республики Алтай</t>
  </si>
  <si>
    <t>Обеспечение комплексного развития сельских территорий (субсидии на улучшение жилищных условий граждан, проживающих в сельской местности)</t>
  </si>
  <si>
    <t>1.24</t>
  </si>
  <si>
    <t>Министерство финансов Республики Алтай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</si>
  <si>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</si>
  <si>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Министерство регионального развития Республики Алтай</t>
  </si>
  <si>
    <t>1.26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</si>
  <si>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</si>
  <si>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1.27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</si>
  <si>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</si>
  <si>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(субсидии)</t>
  </si>
  <si>
    <t>1.29</t>
  </si>
  <si>
    <t>1.30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</si>
  <si>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реформированию жилищно-коммунального хозяйства</t>
  </si>
  <si>
    <t>1.31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</si>
  <si>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</si>
  <si>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1.32</t>
  </si>
  <si>
    <t>1.33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</si>
  <si>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</si>
  <si>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1.34</t>
  </si>
  <si>
    <t>Создание новых мест в общеобразовательных организациях, расположенных в сельской местности и поселках городского типа (субсидии на софинансирование капитальных вложений в объекты муниципальной собственности)</t>
  </si>
  <si>
    <t>1.35</t>
  </si>
  <si>
    <t>Создание новых мест в общеобразовательных организациях (софинансирование капитальных вложений в объекты государственной собственности Республики Алтай в сфере образования)</t>
  </si>
  <si>
    <t>1.36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</si>
  <si>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</si>
  <si>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1.37</t>
  </si>
  <si>
    <t>Субсидии на софинансирование работ по благоустройству территорий муниципальных образований</t>
  </si>
  <si>
    <t>1.38</t>
  </si>
  <si>
    <t>Реализация программ формирования современной городской среды (субсидии)</t>
  </si>
  <si>
    <t>1.39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</si>
  <si>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</si>
  <si>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1.40</t>
  </si>
  <si>
    <t>Министерство цифрового развития Республики Алтай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</si>
  <si>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«Безопасный город»</t>
  </si>
  <si>
    <t>1.41</t>
  </si>
  <si>
    <t>Комитет по физической культуре и спорту Республики Алтай</t>
  </si>
  <si>
    <t>1.42</t>
  </si>
  <si>
    <t>1.43</t>
  </si>
  <si>
    <t>1.44</t>
  </si>
  <si>
    <t>Субсидии на софинансирование мероприятий, направленных на оплату труда тренеров, реализующих программы спортивной подготовки</t>
  </si>
  <si>
    <t>1.45</t>
  </si>
  <si>
    <t>Комитет по тарифам Республики Алтай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</si>
  <si>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</si>
  <si>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1.46</t>
  </si>
  <si>
    <t>Комитет по национальной политике и связям с общественностью Республики Алтай</t>
  </si>
  <si>
    <t>2</t>
  </si>
  <si>
    <t>2.1</t>
  </si>
  <si>
    <t>Дотации на выравнивание бюджетной обеспеченности муниципальных районов (городского округа)</t>
  </si>
  <si>
    <t>Дотации на поддержку мер по обеспечению сбалансированности бюджетов</t>
  </si>
  <si>
    <t>3</t>
  </si>
  <si>
    <t>Всего субвенций местным бюджетам</t>
  </si>
  <si>
    <t>3.1</t>
  </si>
  <si>
    <t>Государственные полномочия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</si>
  <si>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</si>
  <si>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Комитет ветеринарии с Госветинспекцией Республики Алтай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</si>
  <si>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</si>
  <si>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</si>
  <si>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Министерство труда, социального развития и занятости населения Республики Алтай</t>
  </si>
  <si>
    <t>Комитет по делам записи актов гражданского состояния и архивов Республики Алтай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</si>
  <si>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</si>
  <si>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Аппарат Главы Республики Алтай, Председателя Правительства Республики Алтай и Правительства Республики Алтай</t>
  </si>
  <si>
    <t>Министерство экономического развития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</si>
  <si>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</si>
  <si>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Государственные полномочия Российской Федерации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</si>
  <si>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</si>
  <si>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</si>
  <si>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</si>
  <si>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4</t>
  </si>
  <si>
    <t>Иные межбюджетные трансферты местным бюджетам</t>
  </si>
  <si>
    <t>4.1</t>
  </si>
  <si>
    <t>Создание модельных муниципальных библиотек (иные межбюджетные трансферты)</t>
  </si>
  <si>
    <t>4.2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</si>
  <si>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 в муниципальных образованиях Республики Алтай</t>
  </si>
  <si>
    <t>Иные межбюджетные трансферты на реализацию регионального проекта "Региональная и местная дорожная сеть" в рамках реализации национального проекта "Безопасные качественные дороги"</t>
  </si>
  <si>
    <t>Реализация мероприятий индивидуальной программы социально-экономического развития Республики Алтай (финансирование мероприятий  в сфере обращения с твердыми коммунальными отходами) в муниципальных образованиях Республики Алтай</t>
  </si>
  <si>
    <t>Министерство природных ресурсов, экологии и туризма Республики Алтай</t>
  </si>
  <si>
    <t>5</t>
  </si>
  <si>
    <t>Итого</t>
  </si>
  <si>
    <t>Первоначально утвержденный план</t>
  </si>
  <si>
    <t>Техническое оснащение региональных и муниципальных музеев (субсидии)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</si>
  <si>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</si>
  <si>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(субсидии)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</si>
  <si>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</si>
  <si>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Стимулирование программ развития жилищного строительства субъектов Российской Федерации (субсидии на софинансирование капитальных вложений в объекты муниципальной собственности)</t>
  </si>
  <si>
    <t>Комитет по гражданской обороне, чрезвычайным ситуациям и пожарной безопасности Республики Алтай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</si>
  <si>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</si>
  <si>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реализацию мероприятий для создания "умных" спортивных площадок</t>
  </si>
  <si>
    <t>Оснащение объектов спортивной инфраструктуры спортивно-технологическим оборудованием (субсидии)</t>
  </si>
  <si>
    <t>Субсидии на модернизацию и укрепление материально-технической базы физкультурно-спортивных организаций</t>
  </si>
  <si>
    <t>Достижение показателей государственной программы Российской Федерации "Реализация государственной национальной политики" (муниципальные мероприятия по поддержке экономического и социального развития коренных малочисленных народов Севера, Сибири и Дальнего Востока Российской Федерации)</t>
  </si>
  <si>
    <t>Подготовка проектов межевания земельных участков и на проведение кадастровых работ (субсидии)</t>
  </si>
  <si>
    <t>1.47</t>
  </si>
  <si>
    <t>1.48</t>
  </si>
  <si>
    <t>МО «Онгудайский район»</t>
  </si>
  <si>
    <t>МО «Шебалинский район»</t>
  </si>
  <si>
    <t>МО «Турочакский район»</t>
  </si>
  <si>
    <t>МО «Майминский район»</t>
  </si>
  <si>
    <t>МО «Чемальский район»</t>
  </si>
  <si>
    <t>МО «Улаганский район»</t>
  </si>
  <si>
    <t>Дотации на поддержку мер по сбалансированности бюджетов</t>
  </si>
  <si>
    <t>Резерв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</si>
  <si>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</si>
  <si>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4.1.1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</si>
  <si>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</si>
  <si>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</si>
  <si>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</si>
  <si>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</si>
  <si>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</si>
  <si>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</si>
  <si>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</si>
  <si>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</si>
  <si>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</si>
  <si>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</si>
  <si>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M:\Межбюджетных отношений\ОТДЕЛ\2023-2025\Бюджет 23-25\1 изменения\Приложения\В ГС-ЭК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</si>
  <si>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</si>
  <si>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</si>
  <si>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</si>
  <si>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</si>
  <si>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</si>
  <si>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</si>
  <si>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</si>
  <si>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</si>
  <si>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</si>
  <si>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</si>
  <si>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</si>
  <si>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</si>
  <si>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</si>
  <si>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</si>
  <si>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</si>
  <si>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4.2.1</t>
  </si>
  <si>
    <t>4.2.2</t>
  </si>
  <si>
    <t>4.2.3</t>
  </si>
  <si>
    <t>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</si>
  <si>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</si>
  <si>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</si>
  <si>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</si>
  <si>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</si>
  <si>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</si>
  <si>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</si>
  <si>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</si>
  <si>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</si>
  <si>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</si>
  <si>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</si>
  <si>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</si>
  <si>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</si>
  <si>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</si>
  <si>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(муниципальные общеобразовательные организации)</t>
  </si>
  <si>
    <t>Реализация мероприятий индивидуальной программы социально-экономического развития Республики Алтай (финансовое обеспечение расходов на разработку проектно-сметной документации, прохождение экспертизы и строительство сетей газоснабжения) в муниципальных образованиях Республики Алтай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</si>
  <si>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</si>
  <si>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Реализация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Республика Алтай, г. Горно-Алтайск, пер. Спортивный, 12) в муниципальных образованиях Республики Алтай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</si>
  <si>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(иные межбюджетные трансферты)</t>
  </si>
  <si>
    <t>1.25</t>
  </si>
  <si>
    <t>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1,5 до 3 лет в общеобразовательных организациях, осуществляющих деятельность по образовательным программам дошкольного образования</t>
  </si>
  <si>
    <t>1.49</t>
  </si>
  <si>
    <t>Субсидии на развитие территориального общественного самоуправления</t>
  </si>
  <si>
    <t>Субсидии на софинансирование капитальных вложений в объекты инфраструктуры в целях реализации новых инвестиционных проектов</t>
  </si>
  <si>
    <t>1.28</t>
  </si>
  <si>
    <t>1.50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</si>
  <si>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 в Республике Алтай) в муниципальных образованиях Республики Алтай</t>
  </si>
  <si>
    <t>Реализация мероприятий индивидуальной программы социально-экономического развития Республики Алтай (строительство противопаводковых дамб на реке Чулышман в с. Балыкча Улаганского района Республики Алтай) в муниципальных образованиях Республики Алтай</t>
  </si>
  <si>
    <t>Реализация мероприятий индивидуальной программы социально-экономического развития Республики Алтай (финансовое обеспечение расходов на разработку проектно-сметной документации, прохождение экспертизы и строительство скважин, сетей водоснабжения, канализационных коллекторов и котельных в Республике Алтай) в муниципальных образованиях Республики Алтай</t>
  </si>
  <si>
    <t xml:space="preserve">Сведения о фактических расходах на предоставление межбюджетных трансфертов из республиканского бюджета Республики Алтай  бюджетам муниципальных районов и городского округа за первый квартал 2023 года,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(с учетом внесенных изменений)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</si>
</sst>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_ ;\-#,##0.0\ "/>
    <numFmt numFmtId="165" formatCode="#,##0.00\ _₽;[Red]#,##0.00\ _₽"/>
    <numFmt numFmtId="166" formatCode="#,##0.0\ _₽;[Red]#,##0.0\ _₽"/>
    <numFmt numFmtId="167" formatCode="0.0"/>
    <numFmt numFmtId="168" formatCode="_-* #,##0.0_р_._-;\-* #,##0.0_р_._-;_-* &quot;-&quot;??_р_._-;_-@_-"/>
    <numFmt numFmtId="169" formatCode="#,##0.0;[Red]#,##0.0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sz val="8"/>
      <color rgb="FF000000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48">
    <xf numFmtId="0" fontId="0" fillId="0" borderId="0"/>
    <xf numFmtId="49" fontId="2" fillId="0" borderId="1">
      <alignment horizontal="center" vertical="center"/>
    </xf>
    <xf numFmtId="49" fontId="3" fillId="0" borderId="1">
      <alignment horizontal="center" vertical="center"/>
    </xf>
    <xf numFmtId="0" fontId="3" fillId="0" borderId="1">
      <alignment vertical="center"/>
    </xf>
    <xf numFmtId="0" fontId="3" fillId="0" borderId="1"/>
    <xf numFmtId="0" fontId="4" fillId="0" borderId="1">
      <alignment horizontal="right" wrapText="1"/>
    </xf>
    <xf numFmtId="0" fontId="5" fillId="0" borderId="1"/>
    <xf numFmtId="0" fontId="6" fillId="0" borderId="1">
      <alignment horizontal="center" vertical="center" wrapText="1"/>
    </xf>
    <xf numFmtId="49" fontId="7" fillId="0" borderId="1">
      <alignment horizontal="center" vertical="center"/>
    </xf>
    <xf numFmtId="49" fontId="8" fillId="0" borderId="1">
      <alignment horizontal="left" vertical="center"/>
    </xf>
    <xf numFmtId="0" fontId="3" fillId="0" borderId="1">
      <alignment horizontal="center" vertical="center"/>
    </xf>
    <xf numFmtId="1" fontId="3" fillId="0" borderId="1">
      <alignment horizontal="center"/>
    </xf>
    <xf numFmtId="0" fontId="9" fillId="0" borderId="1">
      <alignment horizontal="right"/>
    </xf>
    <xf numFmtId="49" fontId="10" fillId="0" borderId="2">
      <alignment horizontal="center" vertical="center" wrapText="1"/>
    </xf>
    <xf numFmtId="0" fontId="10" fillId="0" borderId="2">
      <alignment horizontal="center" vertical="center" wrapText="1"/>
    </xf>
    <xf numFmtId="0" fontId="11" fillId="0" borderId="1"/>
    <xf numFmtId="49" fontId="12" fillId="0" borderId="2">
      <alignment horizontal="center" vertical="center"/>
    </xf>
    <xf numFmtId="0" fontId="12" fillId="0" borderId="2">
      <alignment horizontal="center" vertical="center"/>
    </xf>
    <xf numFmtId="0" fontId="11" fillId="0" borderId="1">
      <alignment vertical="center"/>
    </xf>
    <xf numFmtId="49" fontId="13" fillId="0" borderId="2">
      <alignment horizontal="center" vertical="center" wrapText="1"/>
    </xf>
    <xf numFmtId="49" fontId="2" fillId="0" borderId="2">
      <alignment horizontal="center" vertical="center" wrapText="1"/>
    </xf>
    <xf numFmtId="164" fontId="13" fillId="0" borderId="2">
      <alignment horizontal="right" vertical="center"/>
    </xf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2" borderId="1"/>
    <xf numFmtId="0" fontId="14" fillId="0" borderId="1"/>
    <xf numFmtId="0" fontId="15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5" fillId="0" borderId="1"/>
    <xf numFmtId="0" fontId="5" fillId="0" borderId="1"/>
    <xf numFmtId="0" fontId="5" fillId="0" borderId="1"/>
    <xf numFmtId="43" fontId="16" fillId="0" borderId="1" applyFont="0" applyFill="0" applyBorder="0" applyAlignment="0" applyProtection="0"/>
    <xf numFmtId="0" fontId="1" fillId="0" borderId="1"/>
    <xf numFmtId="0" fontId="15" fillId="0" borderId="8">
      <alignment horizontal="left" vertical="top" wrapText="1"/>
    </xf>
    <xf numFmtId="49" fontId="15" fillId="0" borderId="8">
      <alignment horizontal="center" vertical="top" shrinkToFit="1"/>
    </xf>
    <xf numFmtId="0" fontId="2" fillId="0" borderId="2">
      <alignment wrapText="1"/>
    </xf>
    <xf numFmtId="0" fontId="17" fillId="0" borderId="1"/>
    <xf numFmtId="43" fontId="1" fillId="0" borderId="1" applyFont="0" applyFill="0" applyBorder="0" applyAlignment="0" applyProtection="0"/>
    <xf numFmtId="43" fontId="1" fillId="0" borderId="1" applyFont="0" applyFill="0" applyBorder="0" applyAlignment="0" applyProtection="0"/>
    <xf numFmtId="43" fontId="1" fillId="0" borderId="1" applyFont="0" applyFill="0" applyBorder="0" applyAlignment="0" applyProtection="0"/>
    <xf numFmtId="43" fontId="1" fillId="0" borderId="1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49" fontId="2" fillId="0" borderId="1" xfId="1" applyNumberFormat="1" applyProtection="1">
      <alignment horizontal="center" vertical="center"/>
    </xf>
    <xf numFmtId="49" fontId="3" fillId="0" borderId="1" xfId="2" applyNumberFormat="1" applyProtection="1">
      <alignment horizontal="center" vertical="center"/>
    </xf>
    <xf numFmtId="0" fontId="3" fillId="0" borderId="1" xfId="3" applyNumberFormat="1" applyProtection="1">
      <alignment vertical="center"/>
    </xf>
    <xf numFmtId="0" fontId="3" fillId="0" borderId="1" xfId="4" applyNumberFormat="1" applyProtection="1"/>
    <xf numFmtId="0" fontId="5" fillId="0" borderId="1" xfId="6" applyNumberFormat="1" applyProtection="1"/>
    <xf numFmtId="49" fontId="7" fillId="0" borderId="1" xfId="8" applyNumberFormat="1" applyProtection="1">
      <alignment horizontal="center" vertical="center"/>
    </xf>
    <xf numFmtId="49" fontId="8" fillId="0" borderId="1" xfId="9" applyNumberFormat="1" applyProtection="1">
      <alignment horizontal="left" vertical="center"/>
    </xf>
    <xf numFmtId="0" fontId="3" fillId="0" borderId="1" xfId="10" applyNumberFormat="1" applyProtection="1">
      <alignment horizontal="center" vertical="center"/>
    </xf>
    <xf numFmtId="1" fontId="3" fillId="0" borderId="1" xfId="11" applyNumberFormat="1" applyProtection="1">
      <alignment horizontal="center"/>
    </xf>
    <xf numFmtId="0" fontId="9" fillId="0" borderId="1" xfId="12" applyNumberFormat="1" applyProtection="1">
      <alignment horizontal="right"/>
    </xf>
    <xf numFmtId="0" fontId="18" fillId="0" borderId="1" xfId="6" applyNumberFormat="1" applyFont="1" applyProtection="1"/>
    <xf numFmtId="49" fontId="2" fillId="0" borderId="3" xfId="20" applyNumberFormat="1" applyFont="1" applyBorder="1" applyAlignment="1" applyProtection="1">
      <alignment horizontal="left" vertical="center" wrapText="1"/>
    </xf>
    <xf numFmtId="49" fontId="7" fillId="0" borderId="2" xfId="19" applyNumberFormat="1" applyFont="1" applyProtection="1">
      <alignment horizontal="center" vertical="center" wrapText="1"/>
    </xf>
    <xf numFmtId="0" fontId="19" fillId="0" borderId="4" xfId="18" applyNumberFormat="1" applyFont="1" applyBorder="1" applyAlignment="1" applyProtection="1">
      <alignment horizontal="center" vertical="center"/>
    </xf>
    <xf numFmtId="0" fontId="2" fillId="0" borderId="4" xfId="6" applyNumberFormat="1" applyFont="1" applyBorder="1" applyProtection="1"/>
    <xf numFmtId="0" fontId="7" fillId="0" borderId="12" xfId="15" applyNumberFormat="1" applyFont="1" applyBorder="1" applyAlignment="1" applyProtection="1">
      <alignment horizontal="center" vertical="center"/>
    </xf>
    <xf numFmtId="165" fontId="2" fillId="0" borderId="4" xfId="20" applyNumberFormat="1" applyFont="1" applyBorder="1" applyAlignment="1" applyProtection="1">
      <alignment horizontal="right" vertical="center" wrapText="1"/>
    </xf>
    <xf numFmtId="166" fontId="2" fillId="0" borderId="4" xfId="20" applyNumberFormat="1" applyFont="1" applyBorder="1" applyAlignment="1" applyProtection="1">
      <alignment horizontal="right" vertical="center" wrapText="1"/>
    </xf>
    <xf numFmtId="166" fontId="7" fillId="0" borderId="4" xfId="20" applyNumberFormat="1" applyFont="1" applyBorder="1" applyAlignment="1" applyProtection="1">
      <alignment horizontal="right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justify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justify" vertical="center" wrapText="1"/>
    </xf>
    <xf numFmtId="0" fontId="21" fillId="0" borderId="0" xfId="0" applyFont="1" applyProtection="1">
      <protection locked="0"/>
    </xf>
    <xf numFmtId="2" fontId="0" fillId="0" borderId="0" xfId="0" applyNumberFormat="1" applyProtection="1">
      <protection locked="0"/>
    </xf>
    <xf numFmtId="167" fontId="7" fillId="0" borderId="1" xfId="6" applyNumberFormat="1" applyFont="1" applyProtection="1"/>
    <xf numFmtId="167" fontId="7" fillId="0" borderId="1" xfId="6" applyNumberFormat="1" applyFont="1" applyAlignment="1" applyProtection="1">
      <alignment horizontal="right"/>
    </xf>
    <xf numFmtId="0" fontId="20" fillId="0" borderId="0" xfId="0" applyFont="1" applyProtection="1">
      <protection locked="0"/>
    </xf>
    <xf numFmtId="49" fontId="7" fillId="0" borderId="2" xfId="13" applyNumberFormat="1" applyFont="1" applyProtection="1">
      <alignment horizontal="center" vertical="center" wrapText="1"/>
    </xf>
    <xf numFmtId="0" fontId="7" fillId="0" borderId="2" xfId="14" applyNumberFormat="1" applyFont="1" applyProtection="1">
      <alignment horizontal="center" vertical="center" wrapText="1"/>
    </xf>
    <xf numFmtId="0" fontId="7" fillId="0" borderId="7" xfId="14" applyNumberFormat="1" applyFont="1" applyBorder="1" applyProtection="1">
      <alignment horizontal="center" vertical="center" wrapText="1"/>
    </xf>
    <xf numFmtId="0" fontId="7" fillId="0" borderId="10" xfId="14" applyNumberFormat="1" applyFont="1" applyBorder="1" applyProtection="1">
      <alignment horizontal="center" vertical="center" wrapText="1"/>
    </xf>
    <xf numFmtId="49" fontId="19" fillId="0" borderId="2" xfId="16" applyNumberFormat="1" applyFont="1" applyProtection="1">
      <alignment horizontal="center" vertical="center"/>
    </xf>
    <xf numFmtId="0" fontId="19" fillId="0" borderId="3" xfId="17" applyNumberFormat="1" applyFont="1" applyBorder="1" applyProtection="1">
      <alignment horizontal="center" vertical="center"/>
    </xf>
    <xf numFmtId="0" fontId="19" fillId="0" borderId="4" xfId="17" applyNumberFormat="1" applyFont="1" applyBorder="1" applyProtection="1">
      <alignment horizontal="center" vertical="center"/>
    </xf>
    <xf numFmtId="49" fontId="2" fillId="0" borderId="2" xfId="19" applyNumberFormat="1" applyFont="1" applyProtection="1">
      <alignment horizontal="center" vertical="center" wrapText="1"/>
    </xf>
    <xf numFmtId="49" fontId="7" fillId="0" borderId="4" xfId="20" applyNumberFormat="1" applyFont="1" applyBorder="1" applyAlignment="1" applyProtection="1">
      <alignment horizontal="left" vertical="center" wrapText="1"/>
    </xf>
    <xf numFmtId="164" fontId="2" fillId="0" borderId="4" xfId="21" applyNumberFormat="1" applyFont="1" applyBorder="1" applyProtection="1">
      <alignment horizontal="right" vertical="center"/>
    </xf>
    <xf numFmtId="166" fontId="7" fillId="0" borderId="4" xfId="21" applyNumberFormat="1" applyFont="1" applyBorder="1" applyAlignment="1" applyProtection="1">
      <alignment horizontal="right" vertical="center"/>
    </xf>
    <xf numFmtId="49" fontId="2" fillId="0" borderId="2" xfId="20" applyNumberFormat="1" applyFont="1" applyProtection="1">
      <alignment horizontal="center" vertical="center" wrapText="1"/>
    </xf>
    <xf numFmtId="49" fontId="2" fillId="3" borderId="3" xfId="20" applyNumberFormat="1" applyFont="1" applyFill="1" applyBorder="1" applyAlignment="1" applyProtection="1">
      <alignment horizontal="left" vertical="center" wrapText="1"/>
    </xf>
    <xf numFmtId="49" fontId="2" fillId="0" borderId="4" xfId="20" applyNumberFormat="1" applyFont="1" applyBorder="1" applyAlignment="1" applyProtection="1">
      <alignment horizontal="center" vertical="center" wrapText="1"/>
    </xf>
    <xf numFmtId="49" fontId="2" fillId="0" borderId="11" xfId="20" applyNumberFormat="1" applyFont="1" applyBorder="1" applyAlignment="1" applyProtection="1">
      <alignment horizontal="left" vertical="center" wrapText="1"/>
    </xf>
    <xf numFmtId="49" fontId="2" fillId="3" borderId="2" xfId="20" applyNumberFormat="1" applyFont="1" applyFill="1" applyProtection="1">
      <alignment horizontal="center" vertical="center" wrapText="1"/>
    </xf>
    <xf numFmtId="49" fontId="2" fillId="0" borderId="11" xfId="20" applyNumberFormat="1" applyFont="1" applyBorder="1" applyAlignment="1" applyProtection="1">
      <alignment horizontal="justify" vertical="center" wrapText="1"/>
    </xf>
    <xf numFmtId="166" fontId="20" fillId="0" borderId="4" xfId="0" applyNumberFormat="1" applyFont="1" applyBorder="1" applyAlignment="1" applyProtection="1">
      <alignment horizontal="right" vertical="center"/>
      <protection locked="0"/>
    </xf>
    <xf numFmtId="168" fontId="2" fillId="0" borderId="4" xfId="6" applyNumberFormat="1" applyFont="1" applyBorder="1" applyAlignment="1" applyProtection="1">
      <alignment horizontal="right"/>
    </xf>
    <xf numFmtId="49" fontId="2" fillId="0" borderId="3" xfId="20" applyNumberFormat="1" applyFont="1" applyBorder="1" applyProtection="1">
      <alignment horizontal="center" vertical="center" wrapText="1"/>
    </xf>
    <xf numFmtId="166" fontId="2" fillId="0" borderId="4" xfId="21" applyNumberFormat="1" applyFont="1" applyBorder="1" applyAlignment="1" applyProtection="1">
      <alignment horizontal="right" vertical="center"/>
    </xf>
    <xf numFmtId="2" fontId="2" fillId="0" borderId="4" xfId="6" applyNumberFormat="1" applyFont="1" applyBorder="1" applyAlignment="1" applyProtection="1">
      <alignment horizontal="right"/>
    </xf>
    <xf numFmtId="168" fontId="20" fillId="0" borderId="4" xfId="0" applyNumberFormat="1" applyFont="1" applyFill="1" applyBorder="1" applyAlignment="1">
      <alignment horizontal="right" vertical="center" wrapText="1"/>
    </xf>
    <xf numFmtId="166" fontId="2" fillId="0" borderId="4" xfId="6" applyNumberFormat="1" applyFont="1" applyBorder="1" applyAlignment="1" applyProtection="1">
      <alignment horizontal="right"/>
    </xf>
    <xf numFmtId="167" fontId="2" fillId="0" borderId="4" xfId="6" applyNumberFormat="1" applyFont="1" applyBorder="1" applyAlignment="1" applyProtection="1">
      <alignment horizontal="right"/>
    </xf>
    <xf numFmtId="2" fontId="2" fillId="0" borderId="4" xfId="21" applyNumberFormat="1" applyFont="1" applyBorder="1" applyAlignment="1" applyProtection="1">
      <alignment horizontal="right" vertical="center"/>
    </xf>
    <xf numFmtId="0" fontId="2" fillId="0" borderId="4" xfId="6" applyNumberFormat="1" applyFont="1" applyBorder="1" applyAlignment="1" applyProtection="1">
      <alignment horizontal="right"/>
    </xf>
    <xf numFmtId="167" fontId="2" fillId="0" borderId="4" xfId="21" applyNumberFormat="1" applyFont="1" applyBorder="1" applyAlignment="1" applyProtection="1">
      <alignment horizontal="right" vertical="center"/>
    </xf>
    <xf numFmtId="169" fontId="0" fillId="0" borderId="0" xfId="0" applyNumberFormat="1" applyProtection="1">
      <protection locked="0"/>
    </xf>
    <xf numFmtId="49" fontId="2" fillId="0" borderId="3" xfId="20" applyNumberFormat="1" applyFont="1" applyBorder="1" applyAlignment="1" applyProtection="1">
      <alignment horizontal="left" vertical="center" wrapText="1"/>
    </xf>
    <xf numFmtId="49" fontId="2" fillId="0" borderId="6" xfId="20" applyNumberFormat="1" applyFont="1" applyBorder="1" applyAlignment="1" applyProtection="1">
      <alignment horizontal="left" vertical="center" wrapText="1"/>
    </xf>
    <xf numFmtId="49" fontId="2" fillId="3" borderId="3" xfId="20" applyNumberFormat="1" applyFont="1" applyFill="1" applyBorder="1" applyAlignment="1" applyProtection="1">
      <alignment horizontal="left" vertical="center" wrapText="1"/>
    </xf>
    <xf numFmtId="49" fontId="2" fillId="3" borderId="6" xfId="20" applyNumberFormat="1" applyFont="1" applyFill="1" applyBorder="1" applyAlignment="1" applyProtection="1">
      <alignment horizontal="left" vertical="center" wrapText="1"/>
    </xf>
    <xf numFmtId="0" fontId="4" fillId="0" borderId="1" xfId="5" applyNumberFormat="1" applyProtection="1">
      <alignment horizontal="right" wrapText="1"/>
    </xf>
    <xf numFmtId="0" fontId="4" fillId="0" borderId="1" xfId="5">
      <alignment horizontal="right" wrapText="1"/>
    </xf>
    <xf numFmtId="0" fontId="6" fillId="0" borderId="1" xfId="7" applyNumberFormat="1" applyProtection="1">
      <alignment horizontal="center" vertical="center" wrapText="1"/>
    </xf>
    <xf numFmtId="0" fontId="6" fillId="0" borderId="1" xfId="7">
      <alignment horizontal="center" vertical="center" wrapText="1"/>
    </xf>
    <xf numFmtId="49" fontId="7" fillId="0" borderId="3" xfId="20" applyNumberFormat="1" applyFont="1" applyBorder="1" applyAlignment="1" applyProtection="1">
      <alignment horizontal="left" vertical="center" wrapText="1"/>
    </xf>
    <xf numFmtId="49" fontId="7" fillId="0" borderId="6" xfId="20" applyNumberFormat="1" applyFont="1" applyBorder="1" applyAlignment="1" applyProtection="1">
      <alignment horizontal="left" vertical="center" wrapText="1"/>
    </xf>
    <xf numFmtId="49" fontId="2" fillId="0" borderId="9" xfId="20" applyNumberFormat="1" applyFont="1" applyBorder="1" applyAlignment="1" applyProtection="1">
      <alignment horizontal="left" vertical="center" wrapText="1"/>
    </xf>
    <xf numFmtId="49" fontId="2" fillId="0" borderId="13" xfId="20" applyNumberFormat="1" applyFont="1" applyBorder="1" applyAlignment="1" applyProtection="1">
      <alignment horizontal="left" vertical="center" wrapText="1"/>
    </xf>
    <xf numFmtId="49" fontId="2" fillId="0" borderId="5" xfId="20" applyNumberFormat="1" applyFont="1" applyBorder="1" applyAlignment="1" applyProtection="1">
      <alignment horizontal="left" vertical="center" wrapText="1"/>
    </xf>
    <xf numFmtId="49" fontId="2" fillId="0" borderId="14" xfId="20" applyNumberFormat="1" applyFont="1" applyBorder="1" applyAlignment="1" applyProtection="1">
      <alignment horizontal="left" vertical="center" wrapText="1"/>
    </xf>
    <xf numFmtId="49" fontId="2" fillId="4" borderId="3" xfId="20" applyNumberFormat="1" applyFont="1" applyFill="1" applyBorder="1" applyAlignment="1" applyProtection="1">
      <alignment horizontal="left" vertical="center" wrapText="1"/>
    </xf>
    <xf numFmtId="49" fontId="2" fillId="4" borderId="6" xfId="20" applyNumberFormat="1" applyFont="1" applyFill="1" applyBorder="1" applyAlignment="1" applyProtection="1">
      <alignment horizontal="left" vertical="center" wrapText="1"/>
    </xf>
    <xf numFmtId="49" fontId="2" fillId="0" borderId="3" xfId="20" applyNumberFormat="1" applyFont="1" applyFill="1" applyBorder="1" applyAlignment="1" applyProtection="1">
      <alignment horizontal="left" vertical="center" wrapText="1"/>
    </xf>
    <xf numFmtId="49" fontId="2" fillId="0" borderId="6" xfId="20" applyNumberFormat="1" applyFont="1" applyFill="1" applyBorder="1" applyAlignment="1" applyProtection="1">
      <alignment horizontal="left" vertical="center" wrapText="1"/>
    </xf>
  </cellXfs>
  <cellStyles count="48">
    <cellStyle name="br" xfId="24"/>
    <cellStyle name="br 2" xfId="34"/>
    <cellStyle name="col" xfId="23"/>
    <cellStyle name="col 2" xfId="33"/>
    <cellStyle name="ex64" xfId="41"/>
    <cellStyle name="ex65" xfId="40"/>
    <cellStyle name="style0" xfId="25"/>
    <cellStyle name="style0 2" xfId="35"/>
    <cellStyle name="td" xfId="26"/>
    <cellStyle name="td 2" xfId="36"/>
    <cellStyle name="tr" xfId="22"/>
    <cellStyle name="tr 2" xfId="32"/>
    <cellStyle name="xl21" xfId="27"/>
    <cellStyle name="xl22" xfId="1"/>
    <cellStyle name="xl23" xfId="8"/>
    <cellStyle name="xl24" xfId="13"/>
    <cellStyle name="xl25" xfId="16"/>
    <cellStyle name="xl26" xfId="19"/>
    <cellStyle name="xl27" xfId="6"/>
    <cellStyle name="xl28" xfId="28"/>
    <cellStyle name="xl28 2" xfId="37"/>
    <cellStyle name="xl29" xfId="2"/>
    <cellStyle name="xl29 2" xfId="42"/>
    <cellStyle name="xl30" xfId="9"/>
    <cellStyle name="xl31" xfId="20"/>
    <cellStyle name="xl32" xfId="29"/>
    <cellStyle name="xl33" xfId="3"/>
    <cellStyle name="xl34" xfId="10"/>
    <cellStyle name="xl35" xfId="14"/>
    <cellStyle name="xl36" xfId="17"/>
    <cellStyle name="xl37" xfId="4"/>
    <cellStyle name="xl38" xfId="11"/>
    <cellStyle name="xl39" xfId="21"/>
    <cellStyle name="xl40" xfId="5"/>
    <cellStyle name="xl41" xfId="7"/>
    <cellStyle name="xl42" xfId="12"/>
    <cellStyle name="xl43" xfId="15"/>
    <cellStyle name="xl44" xfId="18"/>
    <cellStyle name="Обычный" xfId="0" builtinId="0"/>
    <cellStyle name="Обычный 2" xfId="43"/>
    <cellStyle name="Обычный 3" xfId="39"/>
    <cellStyle name="Обычный 4" xfId="30"/>
    <cellStyle name="Обычный 5" xfId="31"/>
    <cellStyle name="Финансовый 2" xfId="45"/>
    <cellStyle name="Финансовый 3" xfId="46"/>
    <cellStyle name="Финансовый 4" xfId="47"/>
    <cellStyle name="Финансовый 5" xfId="44"/>
    <cellStyle name="Финансовый 6" xfId="3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0"/>
  <sheetViews>
    <sheetView tabSelected="1" topLeftCell="A349" zoomScale="70" zoomScaleNormal="70" zoomScaleSheetLayoutView="85" zoomScalePageLayoutView="85" workbookViewId="0">
      <selection activeCell="Q362" sqref="Q362"/>
    </sheetView>
  </sheetViews>
  <sheetFormatPr defaultRowHeight="15" x14ac:dyDescent="0.25"/>
  <cols>
    <col min="1" max="1" width="12.85546875" style="1" customWidth="1"/>
    <col min="2" max="2" width="29.85546875" style="1" customWidth="1"/>
    <col min="3" max="3" width="64.42578125" style="1" customWidth="1"/>
    <col min="4" max="4" width="21.28515625" style="1" customWidth="1"/>
    <col min="5" max="5" width="20" style="1" customWidth="1"/>
    <col min="6" max="6" width="18" style="1" customWidth="1"/>
    <col min="7" max="7" width="17.7109375" style="1" customWidth="1"/>
    <col min="8" max="8" width="18" style="1" customWidth="1"/>
    <col min="9" max="9" width="16.85546875" style="1" customWidth="1"/>
    <col min="10" max="10" width="15" style="1" customWidth="1"/>
    <col min="11" max="11" width="15.7109375" style="1" customWidth="1"/>
    <col min="12" max="12" width="16" style="1" customWidth="1"/>
    <col min="13" max="13" width="15" style="1" customWidth="1"/>
    <col min="14" max="14" width="16.85546875" style="1" customWidth="1"/>
    <col min="15" max="15" width="18.28515625" style="1" customWidth="1"/>
    <col min="16" max="16" width="16.7109375" style="1" customWidth="1"/>
    <col min="17" max="16384" width="9.140625" style="1"/>
  </cols>
  <sheetData>
    <row r="1" spans="1:16" ht="23.25" customHeight="1" x14ac:dyDescent="0.4">
      <c r="A1" s="2"/>
      <c r="B1" s="3"/>
      <c r="C1" s="4"/>
      <c r="D1" s="4"/>
      <c r="E1" s="5"/>
      <c r="F1" s="5"/>
      <c r="G1" s="5"/>
      <c r="H1" s="5"/>
      <c r="I1" s="5"/>
      <c r="J1" s="5"/>
      <c r="K1" s="5"/>
      <c r="L1" s="63"/>
      <c r="M1" s="64"/>
      <c r="N1" s="64"/>
      <c r="O1" s="64"/>
      <c r="P1" s="6"/>
    </row>
    <row r="2" spans="1:16" ht="60.75" customHeight="1" x14ac:dyDescent="0.25">
      <c r="A2" s="65" t="s">
        <v>220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2">
        <v>1000</v>
      </c>
    </row>
    <row r="3" spans="1:16" ht="36.75" customHeight="1" x14ac:dyDescent="0.3">
      <c r="A3" s="7"/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0</v>
      </c>
      <c r="P3" s="6"/>
    </row>
    <row r="4" spans="1:16" ht="67.5" customHeight="1" x14ac:dyDescent="0.25">
      <c r="A4" s="30"/>
      <c r="B4" s="30" t="s">
        <v>1</v>
      </c>
      <c r="C4" s="31" t="s">
        <v>2</v>
      </c>
      <c r="D4" s="32" t="s">
        <v>136</v>
      </c>
      <c r="E4" s="32" t="s">
        <v>3</v>
      </c>
      <c r="F4" s="32" t="s">
        <v>157</v>
      </c>
      <c r="G4" s="32" t="s">
        <v>4</v>
      </c>
      <c r="H4" s="32" t="s">
        <v>152</v>
      </c>
      <c r="I4" s="32" t="s">
        <v>153</v>
      </c>
      <c r="J4" s="32" t="s">
        <v>5</v>
      </c>
      <c r="K4" s="32" t="s">
        <v>154</v>
      </c>
      <c r="L4" s="32" t="s">
        <v>155</v>
      </c>
      <c r="M4" s="32" t="s">
        <v>6</v>
      </c>
      <c r="N4" s="32" t="s">
        <v>156</v>
      </c>
      <c r="O4" s="33" t="s">
        <v>7</v>
      </c>
      <c r="P4" s="17" t="s">
        <v>159</v>
      </c>
    </row>
    <row r="5" spans="1:16" ht="15.75" customHeight="1" x14ac:dyDescent="0.25">
      <c r="A5" s="34" t="s">
        <v>8</v>
      </c>
      <c r="B5" s="34" t="s">
        <v>9</v>
      </c>
      <c r="C5" s="35" t="s">
        <v>10</v>
      </c>
      <c r="D5" s="36"/>
      <c r="E5" s="36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15">
        <v>12</v>
      </c>
    </row>
    <row r="6" spans="1:16" ht="15" customHeight="1" x14ac:dyDescent="0.25">
      <c r="A6" s="37" t="s">
        <v>11</v>
      </c>
      <c r="B6" s="67" t="s">
        <v>12</v>
      </c>
      <c r="C6" s="68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6"/>
    </row>
    <row r="7" spans="1:16" ht="20.25" customHeight="1" x14ac:dyDescent="0.25">
      <c r="A7" s="37"/>
      <c r="B7" s="67" t="s">
        <v>137</v>
      </c>
      <c r="C7" s="68"/>
      <c r="D7" s="40">
        <f>D11+D15+D19+D23+D27+D31+D35+D39+D43+D47+D51+D55+D59+D63+D67+D71+D75+D79+D83+D87+D91+D95+D99+D103+D107+D111+D115+D119+D123+D127+D131+D135+D139+D143+D147+D151+D155+D159+D163+D167+D171+D175+D179+D183+D187+D191+D195+D199+D203+D207</f>
        <v>2150264.5</v>
      </c>
      <c r="E7" s="40">
        <f t="shared" ref="E7:P7" si="0">E11+E15+E19+E23+E27+E31+E35+E39+E43+E47+E51+E55+E59+E63+E67+E71+E75+E79+E83+E87+E91+E95+E99+E103+E107+E111+E115+E119+E123+E127+E131+E135+E139+E143+E147+E151+E155+E159+E163+E167+E171+E175+E179+E183+E187+E191+E195+E199+E203+E207</f>
        <v>179322.7</v>
      </c>
      <c r="F7" s="40">
        <f t="shared" si="0"/>
        <v>186788.2</v>
      </c>
      <c r="G7" s="40">
        <f t="shared" si="0"/>
        <v>163472.80000000002</v>
      </c>
      <c r="H7" s="40">
        <f t="shared" si="0"/>
        <v>106984.60000000002</v>
      </c>
      <c r="I7" s="40">
        <f t="shared" si="0"/>
        <v>165328.79999999999</v>
      </c>
      <c r="J7" s="40">
        <f t="shared" si="0"/>
        <v>183415.4</v>
      </c>
      <c r="K7" s="40">
        <f t="shared" si="0"/>
        <v>95791.000000000015</v>
      </c>
      <c r="L7" s="40">
        <f t="shared" si="0"/>
        <v>380715.3</v>
      </c>
      <c r="M7" s="40">
        <f t="shared" si="0"/>
        <v>38160.6</v>
      </c>
      <c r="N7" s="40">
        <f t="shared" si="0"/>
        <v>152717.1</v>
      </c>
      <c r="O7" s="40">
        <f t="shared" si="0"/>
        <v>489196.89999999997</v>
      </c>
      <c r="P7" s="40">
        <f t="shared" si="0"/>
        <v>8371.1</v>
      </c>
    </row>
    <row r="8" spans="1:16" ht="15.75" x14ac:dyDescent="0.25">
      <c r="A8" s="37"/>
      <c r="B8" s="67" t="s">
        <v>13</v>
      </c>
      <c r="C8" s="68"/>
      <c r="D8" s="40">
        <f>D12+D16+D20+D24+D28+D32+D36+D40+D44+D48+D52+D56+D60+D64+D68+D72+D76+D80+D84+D88+D92+D96+D100+D104+D108+D112+D116+D120+D124+D128+D132+D136+D140+D144+D148+D152+D156+D160+D164+D168+D172+D176+D180+D184+D188+D192+D196+D200+D204+D208</f>
        <v>2424321.1942999996</v>
      </c>
      <c r="E8" s="40">
        <f t="shared" ref="E8:P8" si="1">E12+E16+E20+E24+E28+E32+E36+E40+E44+E48+E52+E56+E60+E64+E68+E72+E76+E80+E84+E88+E92+E96+E100+E104+E108+E112+E116+E120+E124+E128+E132+E136+E140+E144+E148+E152+E156+E160+E164+E168+E172+E176+E180+E184+E188+E192+E196+E200+E204+E208</f>
        <v>234928.05449999997</v>
      </c>
      <c r="F8" s="40">
        <f t="shared" si="1"/>
        <v>185110.63739999998</v>
      </c>
      <c r="G8" s="40">
        <f t="shared" si="1"/>
        <v>171085.13099999999</v>
      </c>
      <c r="H8" s="40">
        <f t="shared" si="1"/>
        <v>152959.65959999998</v>
      </c>
      <c r="I8" s="40">
        <f t="shared" si="1"/>
        <v>258755.18130000003</v>
      </c>
      <c r="J8" s="40">
        <f t="shared" si="1"/>
        <v>208511.75029999999</v>
      </c>
      <c r="K8" s="40">
        <f t="shared" si="1"/>
        <v>104688.32750000001</v>
      </c>
      <c r="L8" s="40">
        <f t="shared" si="1"/>
        <v>434922.74179999996</v>
      </c>
      <c r="M8" s="40">
        <f t="shared" si="1"/>
        <v>103820.909</v>
      </c>
      <c r="N8" s="40">
        <f t="shared" si="1"/>
        <v>156149.97010000001</v>
      </c>
      <c r="O8" s="40">
        <f t="shared" si="1"/>
        <v>411017.78179999994</v>
      </c>
      <c r="P8" s="40">
        <f t="shared" si="1"/>
        <v>2371.0500000000002</v>
      </c>
    </row>
    <row r="9" spans="1:16" ht="15.75" x14ac:dyDescent="0.25">
      <c r="A9" s="37"/>
      <c r="B9" s="67" t="s">
        <v>14</v>
      </c>
      <c r="C9" s="68"/>
      <c r="D9" s="40">
        <f>D13+D17+D21+D25+D29+D33+D37+D41+D45+D49+D53+D57+D61+D65+D69+D73+D77+D81+D85+D89+D93+D97+D101+D105+D109+D113+D117+D121+D125+D129+D133+D137+D141+D145+D149+D153+D157+D161+D165+D169+D173+D177+D181+D185+D189+D193+D197+D201+D205+D209</f>
        <v>481033.2096</v>
      </c>
      <c r="E9" s="40">
        <f t="shared" ref="E9:P9" si="2">E13+E17+E21+E25+E29+E33+E37+E41+E45+E49+E53+E57+E61+E65+E69+E73+E77+E81+E85+E89+E93+E97+E101+E105+E109+E113+E117+E121+E125+E129+E133+E137+E141+E145+E149+E153+E157+E161+E165+E169+E173+E177+E181+E185+E189+E193+E197+E201+E205+E209</f>
        <v>61800.2935</v>
      </c>
      <c r="F9" s="40">
        <f t="shared" si="2"/>
        <v>49828.780599999998</v>
      </c>
      <c r="G9" s="40">
        <f t="shared" si="2"/>
        <v>57720.876400000001</v>
      </c>
      <c r="H9" s="40">
        <f t="shared" si="2"/>
        <v>40279.635300000002</v>
      </c>
      <c r="I9" s="40">
        <f t="shared" si="2"/>
        <v>23666.4516</v>
      </c>
      <c r="J9" s="40">
        <f t="shared" si="2"/>
        <v>49668.877099999998</v>
      </c>
      <c r="K9" s="40">
        <f t="shared" si="2"/>
        <v>27629.505899999996</v>
      </c>
      <c r="L9" s="40">
        <f t="shared" si="2"/>
        <v>81930.307499999995</v>
      </c>
      <c r="M9" s="40">
        <f t="shared" si="2"/>
        <v>19092.068599999999</v>
      </c>
      <c r="N9" s="40">
        <f t="shared" si="2"/>
        <v>20922.027999999998</v>
      </c>
      <c r="O9" s="40">
        <f t="shared" si="2"/>
        <v>48494.385100000007</v>
      </c>
      <c r="P9" s="40">
        <f t="shared" si="2"/>
        <v>0</v>
      </c>
    </row>
    <row r="10" spans="1:16" ht="47.25" x14ac:dyDescent="0.25">
      <c r="A10" s="37" t="s">
        <v>15</v>
      </c>
      <c r="B10" s="41" t="s">
        <v>16</v>
      </c>
      <c r="C10" s="42" t="s">
        <v>17</v>
      </c>
      <c r="D10" s="1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15.75" x14ac:dyDescent="0.25">
      <c r="A11" s="37"/>
      <c r="B11" s="59" t="s">
        <v>137</v>
      </c>
      <c r="C11" s="60"/>
      <c r="D11" s="19">
        <f t="shared" ref="D11:D71" si="3">SUM(E11:P11)</f>
        <v>58100.7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58100.7</v>
      </c>
      <c r="M11" s="52">
        <v>0</v>
      </c>
      <c r="N11" s="52">
        <v>0</v>
      </c>
      <c r="O11" s="52">
        <v>0</v>
      </c>
      <c r="P11" s="52">
        <v>0</v>
      </c>
    </row>
    <row r="12" spans="1:16" ht="15.75" x14ac:dyDescent="0.25">
      <c r="A12" s="37"/>
      <c r="B12" s="59" t="s">
        <v>13</v>
      </c>
      <c r="C12" s="60"/>
      <c r="D12" s="19">
        <f t="shared" si="3"/>
        <v>58100.7071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3">
        <v>58100.7071</v>
      </c>
      <c r="M12" s="52">
        <v>0</v>
      </c>
      <c r="N12" s="52">
        <v>0</v>
      </c>
      <c r="O12" s="52">
        <v>0</v>
      </c>
      <c r="P12" s="52">
        <v>0</v>
      </c>
    </row>
    <row r="13" spans="1:16" ht="15.75" x14ac:dyDescent="0.25">
      <c r="A13" s="37"/>
      <c r="B13" s="59" t="s">
        <v>14</v>
      </c>
      <c r="C13" s="60"/>
      <c r="D13" s="19">
        <f t="shared" si="3"/>
        <v>10707.070699999998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10707.070699999998</v>
      </c>
      <c r="M13" s="52">
        <v>0</v>
      </c>
      <c r="N13" s="52">
        <v>0</v>
      </c>
      <c r="O13" s="52">
        <v>0</v>
      </c>
      <c r="P13" s="52">
        <v>0</v>
      </c>
    </row>
    <row r="14" spans="1:16" ht="47.25" x14ac:dyDescent="0.25">
      <c r="A14" s="37" t="s">
        <v>18</v>
      </c>
      <c r="B14" s="41" t="s">
        <v>16</v>
      </c>
      <c r="C14" s="13" t="s">
        <v>19</v>
      </c>
      <c r="D14" s="1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1"/>
    </row>
    <row r="15" spans="1:16" ht="15.75" x14ac:dyDescent="0.25">
      <c r="A15" s="37"/>
      <c r="B15" s="59" t="s">
        <v>137</v>
      </c>
      <c r="C15" s="60"/>
      <c r="D15" s="19">
        <f t="shared" si="3"/>
        <v>783.2</v>
      </c>
      <c r="E15" s="52">
        <v>68.3</v>
      </c>
      <c r="F15" s="52">
        <v>57.8</v>
      </c>
      <c r="G15" s="52">
        <v>99.9</v>
      </c>
      <c r="H15" s="52">
        <v>94.6</v>
      </c>
      <c r="I15" s="52">
        <v>99.9</v>
      </c>
      <c r="J15" s="52">
        <v>94.6</v>
      </c>
      <c r="K15" s="52">
        <v>63.1</v>
      </c>
      <c r="L15" s="52">
        <v>73.599999999999994</v>
      </c>
      <c r="M15" s="52">
        <v>42.1</v>
      </c>
      <c r="N15" s="52">
        <v>78.8</v>
      </c>
      <c r="O15" s="52">
        <v>10.5</v>
      </c>
      <c r="P15" s="52">
        <v>0</v>
      </c>
    </row>
    <row r="16" spans="1:16" ht="15.75" x14ac:dyDescent="0.25">
      <c r="A16" s="37"/>
      <c r="B16" s="59" t="s">
        <v>13</v>
      </c>
      <c r="C16" s="60"/>
      <c r="D16" s="19">
        <f t="shared" si="3"/>
        <v>783.23250000000007</v>
      </c>
      <c r="E16" s="53">
        <v>68.335700000000003</v>
      </c>
      <c r="F16" s="53">
        <v>57.822499999999998</v>
      </c>
      <c r="G16" s="53">
        <v>99.87530000000001</v>
      </c>
      <c r="H16" s="53">
        <v>94.618700000000004</v>
      </c>
      <c r="I16" s="53">
        <v>99.87530000000001</v>
      </c>
      <c r="J16" s="53">
        <v>94.618700000000004</v>
      </c>
      <c r="K16" s="53">
        <v>63.079099999999997</v>
      </c>
      <c r="L16" s="53">
        <v>73.592300000000009</v>
      </c>
      <c r="M16" s="53">
        <v>42.052800000000005</v>
      </c>
      <c r="N16" s="53">
        <v>78.8489</v>
      </c>
      <c r="O16" s="53">
        <v>10.513200000000001</v>
      </c>
      <c r="P16" s="52">
        <v>0</v>
      </c>
    </row>
    <row r="17" spans="1:16" ht="15.75" x14ac:dyDescent="0.25">
      <c r="A17" s="37"/>
      <c r="B17" s="59" t="s">
        <v>14</v>
      </c>
      <c r="C17" s="60"/>
      <c r="D17" s="19">
        <f t="shared" si="3"/>
        <v>783.23250000000007</v>
      </c>
      <c r="E17" s="53">
        <v>68.335700000000003</v>
      </c>
      <c r="F17" s="53">
        <v>57.822499999999998</v>
      </c>
      <c r="G17" s="53">
        <v>99.87530000000001</v>
      </c>
      <c r="H17" s="53">
        <v>94.618700000000004</v>
      </c>
      <c r="I17" s="53">
        <v>99.87530000000001</v>
      </c>
      <c r="J17" s="53">
        <v>94.618700000000004</v>
      </c>
      <c r="K17" s="53">
        <v>63.079099999999997</v>
      </c>
      <c r="L17" s="53">
        <v>73.592300000000009</v>
      </c>
      <c r="M17" s="53">
        <v>42.052800000000005</v>
      </c>
      <c r="N17" s="53">
        <v>78.8489</v>
      </c>
      <c r="O17" s="53">
        <v>10.513200000000001</v>
      </c>
      <c r="P17" s="52">
        <v>0</v>
      </c>
    </row>
    <row r="18" spans="1:16" ht="31.5" x14ac:dyDescent="0.25">
      <c r="A18" s="37" t="s">
        <v>20</v>
      </c>
      <c r="B18" s="41" t="s">
        <v>16</v>
      </c>
      <c r="C18" s="13" t="s">
        <v>21</v>
      </c>
      <c r="D18" s="1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1"/>
    </row>
    <row r="19" spans="1:16" ht="15.75" x14ac:dyDescent="0.25">
      <c r="A19" s="37"/>
      <c r="B19" s="59" t="s">
        <v>137</v>
      </c>
      <c r="C19" s="60"/>
      <c r="D19" s="19">
        <f t="shared" si="3"/>
        <v>4655</v>
      </c>
      <c r="E19" s="52">
        <v>480</v>
      </c>
      <c r="F19" s="52">
        <v>550</v>
      </c>
      <c r="G19" s="52">
        <v>0</v>
      </c>
      <c r="H19" s="52">
        <v>250</v>
      </c>
      <c r="I19" s="52">
        <v>0</v>
      </c>
      <c r="J19" s="52">
        <v>0</v>
      </c>
      <c r="K19" s="52">
        <v>0</v>
      </c>
      <c r="L19" s="52">
        <v>2775</v>
      </c>
      <c r="M19" s="52">
        <v>0</v>
      </c>
      <c r="N19" s="52">
        <v>600</v>
      </c>
      <c r="O19" s="52">
        <v>0</v>
      </c>
      <c r="P19" s="52">
        <v>0</v>
      </c>
    </row>
    <row r="20" spans="1:16" ht="15.75" x14ac:dyDescent="0.25">
      <c r="A20" s="37"/>
      <c r="B20" s="59" t="s">
        <v>13</v>
      </c>
      <c r="C20" s="60"/>
      <c r="D20" s="19">
        <f t="shared" si="3"/>
        <v>5145</v>
      </c>
      <c r="E20" s="53">
        <v>480</v>
      </c>
      <c r="F20" s="53">
        <v>890</v>
      </c>
      <c r="G20" s="53">
        <v>90</v>
      </c>
      <c r="H20" s="53">
        <v>250</v>
      </c>
      <c r="I20" s="52">
        <v>0</v>
      </c>
      <c r="J20" s="52">
        <v>0</v>
      </c>
      <c r="K20" s="52">
        <v>0</v>
      </c>
      <c r="L20" s="53">
        <v>2775</v>
      </c>
      <c r="M20" s="53">
        <v>60</v>
      </c>
      <c r="N20" s="53">
        <v>600</v>
      </c>
      <c r="O20" s="52">
        <v>0</v>
      </c>
      <c r="P20" s="52">
        <v>0</v>
      </c>
    </row>
    <row r="21" spans="1:16" ht="15.75" x14ac:dyDescent="0.25">
      <c r="A21" s="37"/>
      <c r="B21" s="59" t="s">
        <v>14</v>
      </c>
      <c r="C21" s="60"/>
      <c r="D21" s="19">
        <f t="shared" si="3"/>
        <v>4655</v>
      </c>
      <c r="E21" s="53">
        <v>480</v>
      </c>
      <c r="F21" s="53">
        <v>550</v>
      </c>
      <c r="G21" s="52">
        <v>0</v>
      </c>
      <c r="H21" s="53">
        <v>250</v>
      </c>
      <c r="I21" s="52">
        <v>0</v>
      </c>
      <c r="J21" s="52">
        <v>0</v>
      </c>
      <c r="K21" s="52">
        <v>0</v>
      </c>
      <c r="L21" s="53">
        <v>2775</v>
      </c>
      <c r="M21" s="47"/>
      <c r="N21" s="53">
        <v>600</v>
      </c>
      <c r="O21" s="52">
        <v>0</v>
      </c>
      <c r="P21" s="52">
        <v>0</v>
      </c>
    </row>
    <row r="22" spans="1:16" ht="31.5" x14ac:dyDescent="0.25">
      <c r="A22" s="37" t="s">
        <v>22</v>
      </c>
      <c r="B22" s="41" t="s">
        <v>16</v>
      </c>
      <c r="C22" s="13" t="s">
        <v>23</v>
      </c>
      <c r="D22" s="1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1"/>
    </row>
    <row r="23" spans="1:16" ht="15.75" x14ac:dyDescent="0.25">
      <c r="A23" s="37"/>
      <c r="B23" s="59" t="s">
        <v>137</v>
      </c>
      <c r="C23" s="60"/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</row>
    <row r="24" spans="1:16" ht="15.75" x14ac:dyDescent="0.25">
      <c r="A24" s="37"/>
      <c r="B24" s="73" t="s">
        <v>13</v>
      </c>
      <c r="C24" s="74"/>
      <c r="D24" s="19">
        <f t="shared" si="3"/>
        <v>18091.499999999996</v>
      </c>
      <c r="E24" s="53">
        <v>3578.6</v>
      </c>
      <c r="F24" s="53">
        <v>2744.3</v>
      </c>
      <c r="G24" s="53">
        <v>2437.1999999999998</v>
      </c>
      <c r="H24" s="53">
        <v>1969.9</v>
      </c>
      <c r="I24" s="52">
        <v>0</v>
      </c>
      <c r="J24" s="53">
        <v>4702.6000000000004</v>
      </c>
      <c r="K24" s="53">
        <v>1252.0999999999999</v>
      </c>
      <c r="L24" s="53">
        <v>779.3</v>
      </c>
      <c r="M24" s="53">
        <v>627.5</v>
      </c>
      <c r="N24" s="52">
        <v>0</v>
      </c>
      <c r="O24" s="52">
        <v>0</v>
      </c>
      <c r="P24" s="52">
        <v>0</v>
      </c>
    </row>
    <row r="25" spans="1:16" ht="15.75" x14ac:dyDescent="0.25">
      <c r="A25" s="37"/>
      <c r="B25" s="59" t="s">
        <v>14</v>
      </c>
      <c r="C25" s="60"/>
      <c r="D25" s="19">
        <f t="shared" si="3"/>
        <v>18091.499999999996</v>
      </c>
      <c r="E25" s="53">
        <v>3578.6</v>
      </c>
      <c r="F25" s="53">
        <v>2744.3</v>
      </c>
      <c r="G25" s="53">
        <v>2437.1999999999998</v>
      </c>
      <c r="H25" s="53">
        <v>1969.9</v>
      </c>
      <c r="I25" s="52">
        <v>0</v>
      </c>
      <c r="J25" s="53">
        <v>4702.6000000000004</v>
      </c>
      <c r="K25" s="53">
        <v>1252.0999999999999</v>
      </c>
      <c r="L25" s="53">
        <v>779.3</v>
      </c>
      <c r="M25" s="53">
        <v>627.5</v>
      </c>
      <c r="N25" s="52">
        <v>0</v>
      </c>
      <c r="O25" s="52">
        <v>0</v>
      </c>
      <c r="P25" s="52">
        <v>0</v>
      </c>
    </row>
    <row r="26" spans="1:16" ht="47.25" x14ac:dyDescent="0.25">
      <c r="A26" s="37" t="s">
        <v>24</v>
      </c>
      <c r="B26" s="41" t="s">
        <v>16</v>
      </c>
      <c r="C26" s="13" t="s">
        <v>25</v>
      </c>
      <c r="D26" s="1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1"/>
    </row>
    <row r="27" spans="1:16" ht="15.75" x14ac:dyDescent="0.25">
      <c r="A27" s="37"/>
      <c r="B27" s="59" t="s">
        <v>137</v>
      </c>
      <c r="C27" s="60"/>
      <c r="D27" s="19">
        <f>SUM(E27:P27)</f>
        <v>8091.9000000000005</v>
      </c>
      <c r="E27" s="52">
        <v>693</v>
      </c>
      <c r="F27" s="52">
        <v>565.79999999999995</v>
      </c>
      <c r="G27" s="52">
        <v>1043.8</v>
      </c>
      <c r="H27" s="52">
        <v>1118.4000000000001</v>
      </c>
      <c r="I27" s="52">
        <v>868.4</v>
      </c>
      <c r="J27" s="52">
        <v>1162.3</v>
      </c>
      <c r="K27" s="52">
        <v>793.8</v>
      </c>
      <c r="L27" s="52">
        <v>750</v>
      </c>
      <c r="M27" s="52">
        <v>429.8</v>
      </c>
      <c r="N27" s="52">
        <v>666.6</v>
      </c>
      <c r="O27" s="52">
        <v>0</v>
      </c>
      <c r="P27" s="52">
        <v>0</v>
      </c>
    </row>
    <row r="28" spans="1:16" ht="15.75" x14ac:dyDescent="0.25">
      <c r="A28" s="37"/>
      <c r="B28" s="59" t="s">
        <v>13</v>
      </c>
      <c r="C28" s="60"/>
      <c r="D28" s="19">
        <f t="shared" si="3"/>
        <v>8091.9192999999996</v>
      </c>
      <c r="E28" s="53">
        <v>692.9665</v>
      </c>
      <c r="F28" s="53">
        <v>565.77650000000006</v>
      </c>
      <c r="G28" s="53">
        <v>1043.8356999999999</v>
      </c>
      <c r="H28" s="53">
        <v>1118.3953000000001</v>
      </c>
      <c r="I28" s="53">
        <v>868.40109999999993</v>
      </c>
      <c r="J28" s="53">
        <v>1162.2539999999999</v>
      </c>
      <c r="K28" s="53">
        <v>793.84140000000002</v>
      </c>
      <c r="L28" s="53">
        <v>749.9828</v>
      </c>
      <c r="M28" s="53">
        <v>429.81470000000002</v>
      </c>
      <c r="N28" s="53">
        <v>666.65129999999999</v>
      </c>
      <c r="O28" s="52">
        <v>0</v>
      </c>
      <c r="P28" s="52">
        <v>0</v>
      </c>
    </row>
    <row r="29" spans="1:16" ht="15.75" x14ac:dyDescent="0.25">
      <c r="A29" s="37"/>
      <c r="B29" s="59" t="s">
        <v>14</v>
      </c>
      <c r="C29" s="60"/>
      <c r="D29" s="19">
        <f t="shared" si="3"/>
        <v>7398.9527999999991</v>
      </c>
      <c r="E29" s="52">
        <v>0</v>
      </c>
      <c r="F29" s="53">
        <v>565.77650000000006</v>
      </c>
      <c r="G29" s="53">
        <v>1043.8356999999999</v>
      </c>
      <c r="H29" s="53">
        <v>1118.3953000000001</v>
      </c>
      <c r="I29" s="53">
        <v>868.40109999999993</v>
      </c>
      <c r="J29" s="53">
        <v>1162.2539999999999</v>
      </c>
      <c r="K29" s="53">
        <v>793.84140000000002</v>
      </c>
      <c r="L29" s="53">
        <v>749.9828</v>
      </c>
      <c r="M29" s="53">
        <v>429.81470000000002</v>
      </c>
      <c r="N29" s="53">
        <v>666.65129999999999</v>
      </c>
      <c r="O29" s="52">
        <v>0</v>
      </c>
      <c r="P29" s="52">
        <v>0</v>
      </c>
    </row>
    <row r="30" spans="1:16" ht="47.25" x14ac:dyDescent="0.25">
      <c r="A30" s="37" t="s">
        <v>26</v>
      </c>
      <c r="B30" s="41" t="s">
        <v>16</v>
      </c>
      <c r="C30" s="13" t="s">
        <v>27</v>
      </c>
      <c r="D30" s="1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1"/>
    </row>
    <row r="31" spans="1:16" ht="15.75" x14ac:dyDescent="0.25">
      <c r="A31" s="37"/>
      <c r="B31" s="59" t="s">
        <v>137</v>
      </c>
      <c r="C31" s="60"/>
      <c r="D31" s="19">
        <f t="shared" si="3"/>
        <v>353.5</v>
      </c>
      <c r="E31" s="52">
        <v>50.5</v>
      </c>
      <c r="F31" s="52">
        <v>101</v>
      </c>
      <c r="G31" s="52">
        <v>50.5</v>
      </c>
      <c r="H31" s="52">
        <v>50.5</v>
      </c>
      <c r="I31" s="52">
        <v>0</v>
      </c>
      <c r="J31" s="52">
        <v>0</v>
      </c>
      <c r="K31" s="52">
        <v>50.5</v>
      </c>
      <c r="L31" s="52">
        <v>0</v>
      </c>
      <c r="M31" s="52">
        <v>0</v>
      </c>
      <c r="N31" s="52">
        <v>50.5</v>
      </c>
      <c r="O31" s="52">
        <v>0</v>
      </c>
      <c r="P31" s="52">
        <v>0</v>
      </c>
    </row>
    <row r="32" spans="1:16" ht="15.75" x14ac:dyDescent="0.25">
      <c r="A32" s="37"/>
      <c r="B32" s="59" t="s">
        <v>13</v>
      </c>
      <c r="C32" s="60"/>
      <c r="D32" s="19">
        <f t="shared" si="3"/>
        <v>353.53559999999993</v>
      </c>
      <c r="E32" s="53">
        <v>50.505099999999999</v>
      </c>
      <c r="F32" s="53">
        <v>101.01010000000001</v>
      </c>
      <c r="G32" s="53">
        <v>50.505099999999999</v>
      </c>
      <c r="H32" s="53">
        <v>50.505099999999999</v>
      </c>
      <c r="I32" s="52">
        <v>0</v>
      </c>
      <c r="J32" s="52">
        <v>0</v>
      </c>
      <c r="K32" s="53">
        <v>50.505099999999999</v>
      </c>
      <c r="L32" s="52">
        <v>0</v>
      </c>
      <c r="M32" s="52">
        <v>0</v>
      </c>
      <c r="N32" s="53">
        <v>50.505099999999999</v>
      </c>
      <c r="O32" s="52">
        <v>0</v>
      </c>
      <c r="P32" s="52">
        <v>0</v>
      </c>
    </row>
    <row r="33" spans="1:16" ht="15.75" x14ac:dyDescent="0.25">
      <c r="A33" s="37"/>
      <c r="B33" s="59" t="s">
        <v>14</v>
      </c>
      <c r="C33" s="60"/>
      <c r="D33" s="19">
        <f t="shared" si="3"/>
        <v>353.53559999999993</v>
      </c>
      <c r="E33" s="53">
        <v>50.505099999999999</v>
      </c>
      <c r="F33" s="53">
        <v>101.01010000000001</v>
      </c>
      <c r="G33" s="53">
        <v>50.505099999999999</v>
      </c>
      <c r="H33" s="53">
        <v>50.505099999999999</v>
      </c>
      <c r="I33" s="52">
        <v>0</v>
      </c>
      <c r="J33" s="52">
        <v>0</v>
      </c>
      <c r="K33" s="53">
        <v>50.505099999999999</v>
      </c>
      <c r="L33" s="52">
        <v>0</v>
      </c>
      <c r="M33" s="52">
        <v>0</v>
      </c>
      <c r="N33" s="53">
        <v>50.505099999999999</v>
      </c>
      <c r="O33" s="52">
        <v>0</v>
      </c>
      <c r="P33" s="52">
        <v>0</v>
      </c>
    </row>
    <row r="34" spans="1:16" ht="47.25" x14ac:dyDescent="0.25">
      <c r="A34" s="37" t="s">
        <v>28</v>
      </c>
      <c r="B34" s="41" t="s">
        <v>16</v>
      </c>
      <c r="C34" s="13" t="s">
        <v>29</v>
      </c>
      <c r="D34" s="1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1"/>
    </row>
    <row r="35" spans="1:16" ht="15.75" x14ac:dyDescent="0.25">
      <c r="A35" s="37"/>
      <c r="B35" s="59" t="s">
        <v>137</v>
      </c>
      <c r="C35" s="60"/>
      <c r="D35" s="19">
        <f t="shared" si="3"/>
        <v>505.1</v>
      </c>
      <c r="E35" s="52">
        <v>0</v>
      </c>
      <c r="F35" s="52">
        <v>0</v>
      </c>
      <c r="G35" s="52">
        <v>0</v>
      </c>
      <c r="H35" s="52">
        <v>0</v>
      </c>
      <c r="I35" s="52">
        <v>101</v>
      </c>
      <c r="J35" s="52">
        <v>101</v>
      </c>
      <c r="K35" s="52">
        <v>0</v>
      </c>
      <c r="L35" s="52">
        <v>202.1</v>
      </c>
      <c r="M35" s="52">
        <v>101</v>
      </c>
      <c r="N35" s="52">
        <v>0</v>
      </c>
      <c r="O35" s="52">
        <v>0</v>
      </c>
      <c r="P35" s="52">
        <v>0</v>
      </c>
    </row>
    <row r="36" spans="1:16" ht="15.75" x14ac:dyDescent="0.25">
      <c r="A36" s="37"/>
      <c r="B36" s="59" t="s">
        <v>13</v>
      </c>
      <c r="C36" s="60"/>
      <c r="D36" s="19">
        <f t="shared" si="3"/>
        <v>505.05050000000006</v>
      </c>
      <c r="E36" s="52">
        <v>0</v>
      </c>
      <c r="F36" s="52">
        <v>0</v>
      </c>
      <c r="G36" s="52">
        <v>0</v>
      </c>
      <c r="H36" s="52">
        <v>0</v>
      </c>
      <c r="I36" s="53">
        <v>101.01010000000001</v>
      </c>
      <c r="J36" s="53">
        <v>101.01010000000001</v>
      </c>
      <c r="K36" s="52">
        <v>0</v>
      </c>
      <c r="L36" s="53">
        <v>202.02020000000002</v>
      </c>
      <c r="M36" s="53">
        <v>101.01010000000001</v>
      </c>
      <c r="N36" s="52">
        <v>0</v>
      </c>
      <c r="O36" s="52">
        <v>0</v>
      </c>
      <c r="P36" s="52">
        <v>0</v>
      </c>
    </row>
    <row r="37" spans="1:16" ht="15.75" x14ac:dyDescent="0.25">
      <c r="A37" s="37"/>
      <c r="B37" s="59" t="s">
        <v>14</v>
      </c>
      <c r="C37" s="60"/>
      <c r="D37" s="19">
        <f t="shared" si="3"/>
        <v>505.05050000000006</v>
      </c>
      <c r="E37" s="52">
        <v>0</v>
      </c>
      <c r="F37" s="52">
        <v>0</v>
      </c>
      <c r="G37" s="52">
        <v>0</v>
      </c>
      <c r="H37" s="52">
        <v>0</v>
      </c>
      <c r="I37" s="53">
        <v>101.01010000000001</v>
      </c>
      <c r="J37" s="53">
        <v>101.01010000000001</v>
      </c>
      <c r="K37" s="52">
        <v>0</v>
      </c>
      <c r="L37" s="53">
        <v>202.02020000000002</v>
      </c>
      <c r="M37" s="53">
        <v>101.01010000000001</v>
      </c>
      <c r="N37" s="52">
        <v>0</v>
      </c>
      <c r="O37" s="52">
        <v>0</v>
      </c>
      <c r="P37" s="52">
        <v>0</v>
      </c>
    </row>
    <row r="38" spans="1:16" ht="31.5" x14ac:dyDescent="0.25">
      <c r="A38" s="37" t="s">
        <v>30</v>
      </c>
      <c r="B38" s="41" t="s">
        <v>16</v>
      </c>
      <c r="C38" s="13" t="s">
        <v>138</v>
      </c>
      <c r="D38" s="1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1"/>
    </row>
    <row r="39" spans="1:16" ht="15.75" x14ac:dyDescent="0.25">
      <c r="A39" s="37"/>
      <c r="B39" s="59" t="s">
        <v>137</v>
      </c>
      <c r="C39" s="60"/>
      <c r="D39" s="19">
        <f t="shared" si="3"/>
        <v>2368.6999999999998</v>
      </c>
      <c r="E39" s="52">
        <v>0</v>
      </c>
      <c r="F39" s="52">
        <v>0</v>
      </c>
      <c r="G39" s="52">
        <v>0</v>
      </c>
      <c r="H39" s="52">
        <v>0</v>
      </c>
      <c r="I39" s="52">
        <v>2368.6999999999998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</row>
    <row r="40" spans="1:16" ht="15.75" x14ac:dyDescent="0.25">
      <c r="A40" s="37"/>
      <c r="B40" s="59" t="s">
        <v>13</v>
      </c>
      <c r="C40" s="60"/>
      <c r="D40" s="19">
        <f t="shared" si="3"/>
        <v>2368.6868999999997</v>
      </c>
      <c r="E40" s="52">
        <v>0</v>
      </c>
      <c r="F40" s="52">
        <v>0</v>
      </c>
      <c r="G40" s="52">
        <v>0</v>
      </c>
      <c r="H40" s="52">
        <v>0</v>
      </c>
      <c r="I40" s="53">
        <v>2368.6868999999997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</row>
    <row r="41" spans="1:16" ht="15.75" x14ac:dyDescent="0.25">
      <c r="A41" s="37"/>
      <c r="B41" s="59" t="s">
        <v>14</v>
      </c>
      <c r="C41" s="60"/>
      <c r="D41" s="19">
        <f>SUM(E41:P41)</f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</row>
    <row r="42" spans="1:16" ht="31.5" x14ac:dyDescent="0.25">
      <c r="A42" s="37" t="s">
        <v>31</v>
      </c>
      <c r="B42" s="41" t="s">
        <v>32</v>
      </c>
      <c r="C42" s="13" t="s">
        <v>33</v>
      </c>
      <c r="D42" s="1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1"/>
    </row>
    <row r="43" spans="1:16" ht="15.75" x14ac:dyDescent="0.25">
      <c r="A43" s="37"/>
      <c r="B43" s="59" t="s">
        <v>137</v>
      </c>
      <c r="C43" s="60"/>
      <c r="D43" s="19">
        <f t="shared" si="3"/>
        <v>23331.4</v>
      </c>
      <c r="E43" s="52">
        <v>516.20000000000005</v>
      </c>
      <c r="F43" s="52">
        <v>1183.4000000000001</v>
      </c>
      <c r="G43" s="52">
        <v>604.70000000000005</v>
      </c>
      <c r="H43" s="52">
        <v>659.7</v>
      </c>
      <c r="I43" s="52">
        <v>1481.4</v>
      </c>
      <c r="J43" s="52">
        <v>5059.8</v>
      </c>
      <c r="K43" s="52">
        <v>2449.8000000000002</v>
      </c>
      <c r="L43" s="52">
        <v>1941.8</v>
      </c>
      <c r="M43" s="52">
        <v>2034.7</v>
      </c>
      <c r="N43" s="52">
        <v>805.5</v>
      </c>
      <c r="O43" s="52">
        <v>6594.4</v>
      </c>
      <c r="P43" s="52">
        <v>0</v>
      </c>
    </row>
    <row r="44" spans="1:16" ht="15.75" x14ac:dyDescent="0.25">
      <c r="A44" s="37"/>
      <c r="B44" s="75" t="s">
        <v>13</v>
      </c>
      <c r="C44" s="76"/>
      <c r="D44" s="19">
        <f t="shared" si="3"/>
        <v>23331.414100000002</v>
      </c>
      <c r="E44" s="53">
        <v>516.16660000000002</v>
      </c>
      <c r="F44" s="53">
        <v>1183.4257</v>
      </c>
      <c r="G44" s="53">
        <v>604.7188000000001</v>
      </c>
      <c r="H44" s="53">
        <v>659.726</v>
      </c>
      <c r="I44" s="53">
        <v>1481.4226000000001</v>
      </c>
      <c r="J44" s="53">
        <v>5059.8207999999995</v>
      </c>
      <c r="K44" s="53">
        <v>2449.7673999999997</v>
      </c>
      <c r="L44" s="53">
        <v>1941.83</v>
      </c>
      <c r="M44" s="53">
        <v>2034.6983</v>
      </c>
      <c r="N44" s="53">
        <v>805.48360000000002</v>
      </c>
      <c r="O44" s="53">
        <v>6594.3543</v>
      </c>
      <c r="P44" s="52">
        <v>0</v>
      </c>
    </row>
    <row r="45" spans="1:16" ht="15.75" x14ac:dyDescent="0.25">
      <c r="A45" s="37"/>
      <c r="B45" s="59" t="s">
        <v>14</v>
      </c>
      <c r="C45" s="60"/>
      <c r="D45" s="19">
        <f t="shared" si="3"/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</row>
    <row r="46" spans="1:16" ht="47.25" x14ac:dyDescent="0.25">
      <c r="A46" s="37" t="s">
        <v>34</v>
      </c>
      <c r="B46" s="41" t="s">
        <v>32</v>
      </c>
      <c r="C46" s="13" t="s">
        <v>35</v>
      </c>
      <c r="D46" s="19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1"/>
    </row>
    <row r="47" spans="1:16" ht="15.75" x14ac:dyDescent="0.25">
      <c r="A47" s="37"/>
      <c r="B47" s="59" t="s">
        <v>137</v>
      </c>
      <c r="C47" s="60"/>
      <c r="D47" s="19">
        <f t="shared" si="3"/>
        <v>2741</v>
      </c>
      <c r="E47" s="52">
        <v>100</v>
      </c>
      <c r="F47" s="52">
        <v>2000</v>
      </c>
      <c r="G47" s="52">
        <v>0</v>
      </c>
      <c r="H47" s="52">
        <v>0</v>
      </c>
      <c r="I47" s="52">
        <v>0</v>
      </c>
      <c r="J47" s="52">
        <v>641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</row>
    <row r="48" spans="1:16" ht="15.75" x14ac:dyDescent="0.25">
      <c r="A48" s="37"/>
      <c r="B48" s="59" t="s">
        <v>13</v>
      </c>
      <c r="C48" s="60"/>
      <c r="D48" s="19">
        <f t="shared" si="3"/>
        <v>2841</v>
      </c>
      <c r="E48" s="53">
        <v>100</v>
      </c>
      <c r="F48" s="53">
        <v>2000</v>
      </c>
      <c r="G48" s="52">
        <v>0</v>
      </c>
      <c r="H48" s="52">
        <v>0</v>
      </c>
      <c r="I48" s="52">
        <v>0</v>
      </c>
      <c r="J48" s="53">
        <v>641</v>
      </c>
      <c r="K48" s="53">
        <v>100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</row>
    <row r="49" spans="1:16" ht="15.75" x14ac:dyDescent="0.25">
      <c r="A49" s="37"/>
      <c r="B49" s="59" t="s">
        <v>14</v>
      </c>
      <c r="C49" s="60"/>
      <c r="D49" s="19">
        <f t="shared" si="3"/>
        <v>2641</v>
      </c>
      <c r="E49" s="47"/>
      <c r="F49" s="53">
        <v>2000</v>
      </c>
      <c r="G49" s="52">
        <v>0</v>
      </c>
      <c r="H49" s="52">
        <v>0</v>
      </c>
      <c r="I49" s="52">
        <v>0</v>
      </c>
      <c r="J49" s="53">
        <v>641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</row>
    <row r="50" spans="1:16" ht="47.25" x14ac:dyDescent="0.25">
      <c r="A50" s="37" t="s">
        <v>36</v>
      </c>
      <c r="B50" s="41" t="s">
        <v>32</v>
      </c>
      <c r="C50" s="13" t="s">
        <v>37</v>
      </c>
      <c r="D50" s="19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1"/>
    </row>
    <row r="51" spans="1:16" ht="15.75" x14ac:dyDescent="0.25">
      <c r="A51" s="37"/>
      <c r="B51" s="59" t="s">
        <v>137</v>
      </c>
      <c r="C51" s="60"/>
      <c r="D51" s="19">
        <f t="shared" si="3"/>
        <v>3640</v>
      </c>
      <c r="E51" s="52">
        <v>2180</v>
      </c>
      <c r="F51" s="52">
        <v>0</v>
      </c>
      <c r="G51" s="52">
        <v>300</v>
      </c>
      <c r="H51" s="52">
        <v>0</v>
      </c>
      <c r="I51" s="52">
        <v>0</v>
      </c>
      <c r="J51" s="52">
        <v>0</v>
      </c>
      <c r="K51" s="52">
        <v>0</v>
      </c>
      <c r="L51" s="52">
        <v>900</v>
      </c>
      <c r="M51" s="52">
        <v>0</v>
      </c>
      <c r="N51" s="52">
        <v>260</v>
      </c>
      <c r="O51" s="52">
        <v>0</v>
      </c>
      <c r="P51" s="52">
        <v>0</v>
      </c>
    </row>
    <row r="52" spans="1:16" ht="15.75" x14ac:dyDescent="0.25">
      <c r="A52" s="37"/>
      <c r="B52" s="59" t="s">
        <v>13</v>
      </c>
      <c r="C52" s="60"/>
      <c r="D52" s="19">
        <f t="shared" si="3"/>
        <v>20755.2</v>
      </c>
      <c r="E52" s="53">
        <v>4259</v>
      </c>
      <c r="F52" s="53">
        <v>2702.79</v>
      </c>
      <c r="G52" s="53">
        <v>2957.51</v>
      </c>
      <c r="H52" s="53">
        <v>1960</v>
      </c>
      <c r="I52" s="53">
        <v>2678</v>
      </c>
      <c r="J52" s="53">
        <v>2597.9</v>
      </c>
      <c r="K52" s="53">
        <v>2280</v>
      </c>
      <c r="L52" s="53">
        <v>1000</v>
      </c>
      <c r="M52" s="53">
        <v>60</v>
      </c>
      <c r="N52" s="53">
        <v>260</v>
      </c>
      <c r="O52" s="52">
        <v>0</v>
      </c>
      <c r="P52" s="52">
        <v>0</v>
      </c>
    </row>
    <row r="53" spans="1:16" ht="15.75" x14ac:dyDescent="0.25">
      <c r="A53" s="37"/>
      <c r="B53" s="59" t="s">
        <v>14</v>
      </c>
      <c r="C53" s="60"/>
      <c r="D53" s="19">
        <f t="shared" si="3"/>
        <v>1460</v>
      </c>
      <c r="E53" s="52">
        <v>0</v>
      </c>
      <c r="F53" s="52">
        <v>0</v>
      </c>
      <c r="G53" s="53">
        <v>300</v>
      </c>
      <c r="H53" s="52">
        <v>0</v>
      </c>
      <c r="I53" s="52">
        <v>0</v>
      </c>
      <c r="J53" s="52">
        <v>0</v>
      </c>
      <c r="K53" s="52">
        <v>0</v>
      </c>
      <c r="L53" s="53">
        <v>900</v>
      </c>
      <c r="M53" s="52">
        <v>0</v>
      </c>
      <c r="N53" s="53">
        <v>260</v>
      </c>
      <c r="O53" s="52">
        <v>0</v>
      </c>
      <c r="P53" s="52">
        <v>0</v>
      </c>
    </row>
    <row r="54" spans="1:16" ht="47.25" x14ac:dyDescent="0.25">
      <c r="A54" s="37" t="s">
        <v>38</v>
      </c>
      <c r="B54" s="41" t="s">
        <v>32</v>
      </c>
      <c r="C54" s="13" t="s">
        <v>39</v>
      </c>
      <c r="D54" s="19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1"/>
    </row>
    <row r="55" spans="1:16" ht="15.75" x14ac:dyDescent="0.25">
      <c r="A55" s="37"/>
      <c r="B55" s="59" t="s">
        <v>137</v>
      </c>
      <c r="C55" s="60"/>
      <c r="D55" s="19">
        <f t="shared" si="3"/>
        <v>24115.3</v>
      </c>
      <c r="E55" s="52">
        <v>4929.3999999999996</v>
      </c>
      <c r="F55" s="52">
        <v>2096.1999999999998</v>
      </c>
      <c r="G55" s="52">
        <v>1737.4</v>
      </c>
      <c r="H55" s="52">
        <v>989.8</v>
      </c>
      <c r="I55" s="52">
        <v>827.7</v>
      </c>
      <c r="J55" s="52">
        <v>2145.1999999999998</v>
      </c>
      <c r="K55" s="52">
        <v>763.3</v>
      </c>
      <c r="L55" s="52">
        <v>1797.2</v>
      </c>
      <c r="M55" s="52">
        <v>798.3</v>
      </c>
      <c r="N55" s="52">
        <v>1078</v>
      </c>
      <c r="O55" s="52">
        <v>6952.8</v>
      </c>
      <c r="P55" s="52">
        <v>0</v>
      </c>
    </row>
    <row r="56" spans="1:16" ht="15.75" x14ac:dyDescent="0.25">
      <c r="A56" s="37"/>
      <c r="B56" s="73" t="s">
        <v>13</v>
      </c>
      <c r="C56" s="74"/>
      <c r="D56" s="19">
        <f t="shared" si="3"/>
        <v>24115.3</v>
      </c>
      <c r="E56" s="53">
        <v>4929.3999999999996</v>
      </c>
      <c r="F56" s="53">
        <v>2096.1999999999998</v>
      </c>
      <c r="G56" s="53">
        <v>1737.4</v>
      </c>
      <c r="H56" s="53">
        <v>989.8</v>
      </c>
      <c r="I56" s="53">
        <v>827.7</v>
      </c>
      <c r="J56" s="53">
        <v>2145.1999999999998</v>
      </c>
      <c r="K56" s="53">
        <v>763.3</v>
      </c>
      <c r="L56" s="53">
        <v>1797.2</v>
      </c>
      <c r="M56" s="53">
        <v>798.3</v>
      </c>
      <c r="N56" s="53">
        <v>1078</v>
      </c>
      <c r="O56" s="53">
        <v>6952.8</v>
      </c>
      <c r="P56" s="51"/>
    </row>
    <row r="57" spans="1:16" ht="15.75" x14ac:dyDescent="0.25">
      <c r="A57" s="37"/>
      <c r="B57" s="59" t="s">
        <v>14</v>
      </c>
      <c r="C57" s="60"/>
      <c r="D57" s="19">
        <f t="shared" si="3"/>
        <v>6029.0999999999995</v>
      </c>
      <c r="E57" s="53">
        <v>1552.4</v>
      </c>
      <c r="F57" s="53">
        <v>524.1</v>
      </c>
      <c r="G57" s="53">
        <v>434.4</v>
      </c>
      <c r="H57" s="53">
        <v>247.5</v>
      </c>
      <c r="I57" s="53">
        <v>207</v>
      </c>
      <c r="J57" s="53">
        <v>536.4</v>
      </c>
      <c r="K57" s="53">
        <v>190.8</v>
      </c>
      <c r="L57" s="53">
        <v>449.4</v>
      </c>
      <c r="M57" s="53">
        <v>199.5</v>
      </c>
      <c r="N57" s="53">
        <v>269.39999999999998</v>
      </c>
      <c r="O57" s="53">
        <v>1418.2</v>
      </c>
      <c r="P57" s="51"/>
    </row>
    <row r="58" spans="1:16" ht="63" x14ac:dyDescent="0.25">
      <c r="A58" s="37" t="s">
        <v>40</v>
      </c>
      <c r="B58" s="41" t="s">
        <v>32</v>
      </c>
      <c r="C58" s="13" t="s">
        <v>41</v>
      </c>
      <c r="D58" s="19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1"/>
    </row>
    <row r="59" spans="1:16" ht="15.75" x14ac:dyDescent="0.25">
      <c r="A59" s="37"/>
      <c r="B59" s="59" t="s">
        <v>137</v>
      </c>
      <c r="C59" s="60"/>
      <c r="D59" s="19">
        <f t="shared" si="3"/>
        <v>35482.100000000006</v>
      </c>
      <c r="E59" s="52">
        <v>3685.7</v>
      </c>
      <c r="F59" s="52">
        <v>3597.8</v>
      </c>
      <c r="G59" s="52">
        <v>5142.6000000000004</v>
      </c>
      <c r="H59" s="52">
        <v>3145.6</v>
      </c>
      <c r="I59" s="52">
        <v>2773.6</v>
      </c>
      <c r="J59" s="52">
        <v>4019.9</v>
      </c>
      <c r="K59" s="52">
        <v>2321.1999999999998</v>
      </c>
      <c r="L59" s="52">
        <v>2093.5</v>
      </c>
      <c r="M59" s="52">
        <v>1155.7</v>
      </c>
      <c r="N59" s="52">
        <v>1735.5</v>
      </c>
      <c r="O59" s="52">
        <v>5811</v>
      </c>
      <c r="P59" s="52">
        <v>0</v>
      </c>
    </row>
    <row r="60" spans="1:16" ht="15.75" x14ac:dyDescent="0.25">
      <c r="A60" s="37"/>
      <c r="B60" s="59" t="s">
        <v>13</v>
      </c>
      <c r="C60" s="60"/>
      <c r="D60" s="19">
        <f t="shared" si="3"/>
        <v>30552.100000000002</v>
      </c>
      <c r="E60" s="53">
        <v>2259</v>
      </c>
      <c r="F60" s="53">
        <v>2832.5</v>
      </c>
      <c r="G60" s="53">
        <v>4914.2</v>
      </c>
      <c r="H60" s="53">
        <v>2408.1999999999998</v>
      </c>
      <c r="I60" s="53">
        <v>2467.5</v>
      </c>
      <c r="J60" s="53">
        <v>3691.5</v>
      </c>
      <c r="K60" s="53">
        <v>2201.1</v>
      </c>
      <c r="L60" s="53">
        <v>1750.9</v>
      </c>
      <c r="M60" s="53">
        <v>1083.7</v>
      </c>
      <c r="N60" s="53">
        <v>1687.5</v>
      </c>
      <c r="O60" s="53">
        <v>5256</v>
      </c>
      <c r="P60" s="52">
        <v>0</v>
      </c>
    </row>
    <row r="61" spans="1:16" ht="15.75" x14ac:dyDescent="0.25">
      <c r="A61" s="37"/>
      <c r="B61" s="59" t="s">
        <v>14</v>
      </c>
      <c r="C61" s="60"/>
      <c r="D61" s="19">
        <f t="shared" si="3"/>
        <v>10184.033299999999</v>
      </c>
      <c r="E61" s="53">
        <v>753</v>
      </c>
      <c r="F61" s="53">
        <v>944.16669999999999</v>
      </c>
      <c r="G61" s="53">
        <v>1638.0666999999999</v>
      </c>
      <c r="H61" s="53">
        <v>802.7333000000001</v>
      </c>
      <c r="I61" s="53">
        <v>822.5</v>
      </c>
      <c r="J61" s="53">
        <v>1230.5</v>
      </c>
      <c r="K61" s="53">
        <v>733.7</v>
      </c>
      <c r="L61" s="53">
        <v>583.63330000000008</v>
      </c>
      <c r="M61" s="53">
        <v>361.23329999999999</v>
      </c>
      <c r="N61" s="53">
        <v>562.5</v>
      </c>
      <c r="O61" s="53">
        <v>1752</v>
      </c>
      <c r="P61" s="52">
        <v>0</v>
      </c>
    </row>
    <row r="62" spans="1:16" ht="75" customHeight="1" x14ac:dyDescent="0.25">
      <c r="A62" s="37" t="s">
        <v>42</v>
      </c>
      <c r="B62" s="41" t="s">
        <v>32</v>
      </c>
      <c r="C62" s="13" t="s">
        <v>139</v>
      </c>
      <c r="D62" s="19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1"/>
    </row>
    <row r="63" spans="1:16" ht="15.75" x14ac:dyDescent="0.25">
      <c r="A63" s="37"/>
      <c r="B63" s="59" t="s">
        <v>137</v>
      </c>
      <c r="C63" s="60"/>
      <c r="D63" s="19">
        <f t="shared" si="3"/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</row>
    <row r="64" spans="1:16" ht="15.75" x14ac:dyDescent="0.25">
      <c r="A64" s="37"/>
      <c r="B64" s="59" t="s">
        <v>13</v>
      </c>
      <c r="C64" s="60"/>
      <c r="D64" s="19">
        <f t="shared" si="3"/>
        <v>4930.0000000000009</v>
      </c>
      <c r="E64" s="53">
        <v>1426.7335</v>
      </c>
      <c r="F64" s="53">
        <v>765.28009999999995</v>
      </c>
      <c r="G64" s="53">
        <v>228.3715</v>
      </c>
      <c r="H64" s="53">
        <v>737.38109999999995</v>
      </c>
      <c r="I64" s="53">
        <v>306.065</v>
      </c>
      <c r="J64" s="53">
        <v>328.43119999999999</v>
      </c>
      <c r="K64" s="53">
        <v>120.0716</v>
      </c>
      <c r="L64" s="53">
        <v>342.5573</v>
      </c>
      <c r="M64" s="53">
        <v>72.043000000000006</v>
      </c>
      <c r="N64" s="53">
        <v>48.028700000000001</v>
      </c>
      <c r="O64" s="53">
        <v>555.03700000000003</v>
      </c>
      <c r="P64" s="52">
        <v>0</v>
      </c>
    </row>
    <row r="65" spans="1:16" ht="15.75" x14ac:dyDescent="0.25">
      <c r="A65" s="37"/>
      <c r="B65" s="59" t="s">
        <v>14</v>
      </c>
      <c r="C65" s="60"/>
      <c r="D65" s="19">
        <f t="shared" si="3"/>
        <v>1643.3335999999999</v>
      </c>
      <c r="E65" s="53">
        <v>475.5779</v>
      </c>
      <c r="F65" s="53">
        <v>255.0934</v>
      </c>
      <c r="G65" s="53">
        <v>76.123899999999992</v>
      </c>
      <c r="H65" s="53">
        <v>245.7937</v>
      </c>
      <c r="I65" s="53">
        <v>102.0217</v>
      </c>
      <c r="J65" s="53">
        <v>109.47710000000001</v>
      </c>
      <c r="K65" s="53">
        <v>40.023900000000005</v>
      </c>
      <c r="L65" s="53">
        <v>114.1858</v>
      </c>
      <c r="M65" s="53">
        <v>24.014299999999999</v>
      </c>
      <c r="N65" s="53">
        <v>16.009599999999999</v>
      </c>
      <c r="O65" s="53">
        <v>185.01229999999998</v>
      </c>
      <c r="P65" s="52">
        <v>0</v>
      </c>
    </row>
    <row r="66" spans="1:16" ht="33" customHeight="1" x14ac:dyDescent="0.25">
      <c r="A66" s="37" t="s">
        <v>43</v>
      </c>
      <c r="B66" s="41" t="s">
        <v>32</v>
      </c>
      <c r="C66" s="13" t="s">
        <v>44</v>
      </c>
      <c r="D66" s="19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1"/>
    </row>
    <row r="67" spans="1:16" ht="15.75" x14ac:dyDescent="0.25">
      <c r="A67" s="37"/>
      <c r="B67" s="59" t="s">
        <v>137</v>
      </c>
      <c r="C67" s="60"/>
      <c r="D67" s="19">
        <f t="shared" si="3"/>
        <v>10000</v>
      </c>
      <c r="E67" s="52">
        <v>0</v>
      </c>
      <c r="F67" s="52">
        <v>0</v>
      </c>
      <c r="G67" s="52">
        <v>0</v>
      </c>
      <c r="H67" s="52">
        <v>2107</v>
      </c>
      <c r="I67" s="52">
        <v>0</v>
      </c>
      <c r="J67" s="52">
        <v>980</v>
      </c>
      <c r="K67" s="52">
        <v>2032.2</v>
      </c>
      <c r="L67" s="52">
        <v>2375</v>
      </c>
      <c r="M67" s="52">
        <v>2300</v>
      </c>
      <c r="N67" s="52">
        <v>0</v>
      </c>
      <c r="O67" s="52">
        <v>0</v>
      </c>
      <c r="P67" s="52">
        <v>205.8</v>
      </c>
    </row>
    <row r="68" spans="1:16" ht="15.75" x14ac:dyDescent="0.25">
      <c r="A68" s="37"/>
      <c r="B68" s="59" t="s">
        <v>13</v>
      </c>
      <c r="C68" s="60"/>
      <c r="D68" s="19">
        <f t="shared" si="3"/>
        <v>15000</v>
      </c>
      <c r="E68" s="52">
        <v>0</v>
      </c>
      <c r="F68" s="52">
        <v>0</v>
      </c>
      <c r="G68" s="52">
        <v>0</v>
      </c>
      <c r="H68" s="53">
        <v>2107</v>
      </c>
      <c r="I68" s="53"/>
      <c r="J68" s="53">
        <v>980</v>
      </c>
      <c r="K68" s="53">
        <v>2032.2</v>
      </c>
      <c r="L68" s="53">
        <v>7375</v>
      </c>
      <c r="M68" s="53">
        <v>2300</v>
      </c>
      <c r="N68" s="52">
        <v>0</v>
      </c>
      <c r="O68" s="52">
        <v>0</v>
      </c>
      <c r="P68" s="51">
        <v>205.8</v>
      </c>
    </row>
    <row r="69" spans="1:16" ht="15.75" x14ac:dyDescent="0.25">
      <c r="A69" s="37"/>
      <c r="B69" s="59" t="s">
        <v>14</v>
      </c>
      <c r="C69" s="60"/>
      <c r="D69" s="19">
        <f t="shared" si="3"/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</row>
    <row r="70" spans="1:16" ht="50.25" customHeight="1" x14ac:dyDescent="0.25">
      <c r="A70" s="37" t="s">
        <v>45</v>
      </c>
      <c r="B70" s="41" t="s">
        <v>32</v>
      </c>
      <c r="C70" s="13" t="s">
        <v>46</v>
      </c>
      <c r="D70" s="19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1"/>
    </row>
    <row r="71" spans="1:16" ht="15.75" x14ac:dyDescent="0.25">
      <c r="A71" s="37"/>
      <c r="B71" s="59" t="s">
        <v>137</v>
      </c>
      <c r="C71" s="60"/>
      <c r="D71" s="19">
        <f t="shared" si="3"/>
        <v>223045.09999999998</v>
      </c>
      <c r="E71" s="52">
        <v>25867.200000000001</v>
      </c>
      <c r="F71" s="52">
        <v>15837.9</v>
      </c>
      <c r="G71" s="52">
        <v>17648</v>
      </c>
      <c r="H71" s="52">
        <v>15111.1</v>
      </c>
      <c r="I71" s="52">
        <v>14390</v>
      </c>
      <c r="J71" s="52">
        <v>17638.599999999999</v>
      </c>
      <c r="K71" s="52">
        <v>11836.2</v>
      </c>
      <c r="L71" s="52">
        <v>25253</v>
      </c>
      <c r="M71" s="52">
        <v>6873.9</v>
      </c>
      <c r="N71" s="52">
        <v>9623.9</v>
      </c>
      <c r="O71" s="52">
        <v>62965.3</v>
      </c>
      <c r="P71" s="52">
        <v>0</v>
      </c>
    </row>
    <row r="72" spans="1:16" ht="15.75" x14ac:dyDescent="0.25">
      <c r="A72" s="37"/>
      <c r="B72" s="59" t="s">
        <v>13</v>
      </c>
      <c r="C72" s="60"/>
      <c r="D72" s="19">
        <f t="shared" ref="D72:D139" si="4">SUM(E72:P72)</f>
        <v>223045.0779</v>
      </c>
      <c r="E72" s="53">
        <v>25867.184100000002</v>
      </c>
      <c r="F72" s="53">
        <v>15837.879199999999</v>
      </c>
      <c r="G72" s="53">
        <v>17647.968800000002</v>
      </c>
      <c r="H72" s="53">
        <v>15111.036</v>
      </c>
      <c r="I72" s="53">
        <v>14390.0345</v>
      </c>
      <c r="J72" s="53">
        <v>17638.5615</v>
      </c>
      <c r="K72" s="53">
        <v>11836.214900000001</v>
      </c>
      <c r="L72" s="53">
        <v>25253.014999999999</v>
      </c>
      <c r="M72" s="53">
        <v>6873.9155000000001</v>
      </c>
      <c r="N72" s="53">
        <v>9623.9248000000007</v>
      </c>
      <c r="O72" s="53">
        <v>62965.3436</v>
      </c>
      <c r="P72" s="52">
        <v>0</v>
      </c>
    </row>
    <row r="73" spans="1:16" ht="15.75" x14ac:dyDescent="0.25">
      <c r="A73" s="37"/>
      <c r="B73" s="59" t="s">
        <v>14</v>
      </c>
      <c r="C73" s="60"/>
      <c r="D73" s="19">
        <f t="shared" si="4"/>
        <v>39535.5383</v>
      </c>
      <c r="E73" s="53">
        <v>4537.3647999999994</v>
      </c>
      <c r="F73" s="53">
        <v>3276.7252999999996</v>
      </c>
      <c r="G73" s="53">
        <v>3654.8656000000001</v>
      </c>
      <c r="H73" s="53">
        <v>4768.9947999999995</v>
      </c>
      <c r="I73" s="53">
        <v>1503.6121000000001</v>
      </c>
      <c r="J73" s="53">
        <v>3657</v>
      </c>
      <c r="K73" s="53">
        <v>2466.6979999999999</v>
      </c>
      <c r="L73" s="53">
        <v>3183.6615999999999</v>
      </c>
      <c r="M73" s="53">
        <v>1437.6433999999999</v>
      </c>
      <c r="N73" s="53">
        <v>2008.5131000000001</v>
      </c>
      <c r="O73" s="53">
        <v>9040.4596000000001</v>
      </c>
      <c r="P73" s="52">
        <v>0</v>
      </c>
    </row>
    <row r="74" spans="1:16" ht="36" customHeight="1" x14ac:dyDescent="0.25">
      <c r="A74" s="37" t="s">
        <v>47</v>
      </c>
      <c r="B74" s="41" t="s">
        <v>32</v>
      </c>
      <c r="C74" s="13" t="s">
        <v>48</v>
      </c>
      <c r="D74" s="19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1"/>
    </row>
    <row r="75" spans="1:16" ht="15.75" customHeight="1" x14ac:dyDescent="0.25">
      <c r="A75" s="37"/>
      <c r="B75" s="59" t="s">
        <v>137</v>
      </c>
      <c r="C75" s="60"/>
      <c r="D75" s="19">
        <f t="shared" si="4"/>
        <v>6517.6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6517.6</v>
      </c>
      <c r="M75" s="52">
        <v>0</v>
      </c>
      <c r="N75" s="52">
        <v>0</v>
      </c>
      <c r="O75" s="52">
        <v>0</v>
      </c>
      <c r="P75" s="52">
        <v>0</v>
      </c>
    </row>
    <row r="76" spans="1:16" ht="15.75" customHeight="1" x14ac:dyDescent="0.25">
      <c r="A76" s="37"/>
      <c r="B76" s="59" t="s">
        <v>13</v>
      </c>
      <c r="C76" s="60"/>
      <c r="D76" s="19">
        <f t="shared" si="4"/>
        <v>32678.452199999996</v>
      </c>
      <c r="E76" s="53">
        <v>3768.7239</v>
      </c>
      <c r="F76" s="52">
        <v>0</v>
      </c>
      <c r="G76" s="53">
        <v>2180.3143</v>
      </c>
      <c r="H76" s="53">
        <v>2256.6381000000001</v>
      </c>
      <c r="I76" s="52">
        <v>0</v>
      </c>
      <c r="J76" s="53">
        <v>4131.7537000000002</v>
      </c>
      <c r="K76" s="53">
        <v>3976.4327999999996</v>
      </c>
      <c r="L76" s="53">
        <v>8987.7268999999997</v>
      </c>
      <c r="M76" s="52">
        <v>0</v>
      </c>
      <c r="N76" s="53">
        <v>3310.3707000000004</v>
      </c>
      <c r="O76" s="53">
        <v>4066.4917999999998</v>
      </c>
      <c r="P76" s="52">
        <v>0</v>
      </c>
    </row>
    <row r="77" spans="1:16" ht="15.75" customHeight="1" x14ac:dyDescent="0.25">
      <c r="A77" s="37"/>
      <c r="B77" s="59" t="s">
        <v>14</v>
      </c>
      <c r="C77" s="60"/>
      <c r="D77" s="19">
        <f t="shared" si="4"/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</row>
    <row r="78" spans="1:16" ht="37.5" customHeight="1" x14ac:dyDescent="0.25">
      <c r="A78" s="37" t="s">
        <v>49</v>
      </c>
      <c r="B78" s="41" t="s">
        <v>32</v>
      </c>
      <c r="C78" s="13" t="s">
        <v>50</v>
      </c>
      <c r="D78" s="19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1"/>
    </row>
    <row r="79" spans="1:16" ht="15.75" x14ac:dyDescent="0.25">
      <c r="A79" s="37"/>
      <c r="B79" s="59" t="s">
        <v>137</v>
      </c>
      <c r="C79" s="60"/>
      <c r="D79" s="19">
        <f t="shared" si="4"/>
        <v>535932.60000000009</v>
      </c>
      <c r="E79" s="52">
        <v>59056.3</v>
      </c>
      <c r="F79" s="52">
        <v>0</v>
      </c>
      <c r="G79" s="52">
        <v>83987.6</v>
      </c>
      <c r="H79" s="52">
        <v>30321.9</v>
      </c>
      <c r="I79" s="52">
        <v>0</v>
      </c>
      <c r="J79" s="52">
        <v>82009.5</v>
      </c>
      <c r="K79" s="52">
        <v>33971.5</v>
      </c>
      <c r="L79" s="52">
        <v>66677.2</v>
      </c>
      <c r="M79" s="52">
        <v>0</v>
      </c>
      <c r="N79" s="52">
        <v>112290.2</v>
      </c>
      <c r="O79" s="52">
        <v>67618.399999999994</v>
      </c>
      <c r="P79" s="52">
        <v>0</v>
      </c>
    </row>
    <row r="80" spans="1:16" ht="15.75" x14ac:dyDescent="0.25">
      <c r="A80" s="37"/>
      <c r="B80" s="59" t="s">
        <v>13</v>
      </c>
      <c r="C80" s="60"/>
      <c r="D80" s="19">
        <f t="shared" si="4"/>
        <v>535932.57220000005</v>
      </c>
      <c r="E80" s="53">
        <v>59056.262600000002</v>
      </c>
      <c r="F80" s="52">
        <v>0</v>
      </c>
      <c r="G80" s="53">
        <v>83987.575799999991</v>
      </c>
      <c r="H80" s="53">
        <v>30321.9192</v>
      </c>
      <c r="I80" s="52">
        <v>0</v>
      </c>
      <c r="J80" s="53">
        <v>82009.494999999995</v>
      </c>
      <c r="K80" s="53">
        <v>33971.515200000002</v>
      </c>
      <c r="L80" s="53">
        <v>66677.218600000007</v>
      </c>
      <c r="M80" s="52">
        <v>0</v>
      </c>
      <c r="N80" s="53">
        <v>112290.202</v>
      </c>
      <c r="O80" s="53">
        <v>67618.383799999996</v>
      </c>
      <c r="P80" s="52">
        <v>0</v>
      </c>
    </row>
    <row r="81" spans="1:16" ht="15.75" x14ac:dyDescent="0.25">
      <c r="A81" s="37"/>
      <c r="B81" s="59" t="s">
        <v>14</v>
      </c>
      <c r="C81" s="60"/>
      <c r="D81" s="19">
        <f t="shared" si="4"/>
        <v>70924.878700000001</v>
      </c>
      <c r="E81" s="52">
        <v>0</v>
      </c>
      <c r="F81" s="52">
        <v>0</v>
      </c>
      <c r="G81" s="53">
        <v>14007.6504</v>
      </c>
      <c r="H81" s="52">
        <v>0</v>
      </c>
      <c r="I81" s="52">
        <v>0</v>
      </c>
      <c r="J81" s="53">
        <v>4427.0200000000004</v>
      </c>
      <c r="K81" s="53"/>
      <c r="L81" s="53">
        <v>32204.693299999999</v>
      </c>
      <c r="M81" s="52">
        <v>0</v>
      </c>
      <c r="N81" s="52">
        <v>0</v>
      </c>
      <c r="O81" s="53">
        <v>20285.514999999999</v>
      </c>
      <c r="P81" s="52">
        <v>0</v>
      </c>
    </row>
    <row r="82" spans="1:16" ht="63" x14ac:dyDescent="0.25">
      <c r="A82" s="37" t="s">
        <v>51</v>
      </c>
      <c r="B82" s="41" t="s">
        <v>32</v>
      </c>
      <c r="C82" s="13" t="s">
        <v>140</v>
      </c>
      <c r="D82" s="19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1"/>
    </row>
    <row r="83" spans="1:16" ht="15.75" x14ac:dyDescent="0.25">
      <c r="A83" s="37"/>
      <c r="B83" s="59" t="s">
        <v>137</v>
      </c>
      <c r="C83" s="60"/>
      <c r="D83" s="19">
        <f t="shared" si="4"/>
        <v>20023.300000000003</v>
      </c>
      <c r="E83" s="52">
        <v>1801</v>
      </c>
      <c r="F83" s="52">
        <v>3402</v>
      </c>
      <c r="G83" s="52">
        <v>1856.6</v>
      </c>
      <c r="H83" s="52">
        <v>5846.6</v>
      </c>
      <c r="I83" s="52">
        <v>313.10000000000002</v>
      </c>
      <c r="J83" s="52">
        <v>1601</v>
      </c>
      <c r="K83" s="52">
        <v>0</v>
      </c>
      <c r="L83" s="52">
        <v>1601</v>
      </c>
      <c r="M83" s="52">
        <v>0</v>
      </c>
      <c r="N83" s="52">
        <v>0</v>
      </c>
      <c r="O83" s="52">
        <v>3602</v>
      </c>
      <c r="P83" s="52">
        <v>0</v>
      </c>
    </row>
    <row r="84" spans="1:16" ht="15.75" x14ac:dyDescent="0.25">
      <c r="A84" s="37"/>
      <c r="B84" s="59" t="s">
        <v>13</v>
      </c>
      <c r="C84" s="60"/>
      <c r="D84" s="19">
        <f t="shared" si="4"/>
        <v>20023.3334</v>
      </c>
      <c r="E84" s="53">
        <v>1801.0101000000002</v>
      </c>
      <c r="F84" s="53">
        <v>3402.0202000000004</v>
      </c>
      <c r="G84" s="53">
        <v>1856.5656999999999</v>
      </c>
      <c r="H84" s="53">
        <v>5846.5657000000001</v>
      </c>
      <c r="I84" s="53">
        <v>313.13130000000001</v>
      </c>
      <c r="J84" s="53">
        <v>1601.0101000000002</v>
      </c>
      <c r="K84" s="52">
        <v>0</v>
      </c>
      <c r="L84" s="53">
        <v>1601.0101000000002</v>
      </c>
      <c r="M84" s="52">
        <v>0</v>
      </c>
      <c r="N84" s="52">
        <v>0</v>
      </c>
      <c r="O84" s="53">
        <v>3602.0202000000004</v>
      </c>
      <c r="P84" s="52">
        <v>0</v>
      </c>
    </row>
    <row r="85" spans="1:16" ht="15.75" x14ac:dyDescent="0.25">
      <c r="A85" s="37"/>
      <c r="B85" s="59" t="s">
        <v>14</v>
      </c>
      <c r="C85" s="60"/>
      <c r="D85" s="19">
        <f t="shared" si="4"/>
        <v>3819.7539999999999</v>
      </c>
      <c r="E85" s="52">
        <v>0</v>
      </c>
      <c r="F85" s="53">
        <v>1030.915</v>
      </c>
      <c r="G85" s="53">
        <v>870.95369999999991</v>
      </c>
      <c r="H85" s="52">
        <v>0</v>
      </c>
      <c r="I85" s="53">
        <v>313.13130000000001</v>
      </c>
      <c r="J85" s="52">
        <v>0</v>
      </c>
      <c r="K85" s="52">
        <v>0</v>
      </c>
      <c r="L85" s="53">
        <v>134.369</v>
      </c>
      <c r="M85" s="52">
        <v>0</v>
      </c>
      <c r="N85" s="52">
        <v>0</v>
      </c>
      <c r="O85" s="53">
        <v>1470.385</v>
      </c>
      <c r="P85" s="52">
        <v>0</v>
      </c>
    </row>
    <row r="86" spans="1:16" ht="47.25" x14ac:dyDescent="0.25">
      <c r="A86" s="37" t="s">
        <v>52</v>
      </c>
      <c r="B86" s="41" t="s">
        <v>32</v>
      </c>
      <c r="C86" s="13" t="s">
        <v>53</v>
      </c>
      <c r="D86" s="19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1"/>
    </row>
    <row r="87" spans="1:16" ht="15.75" x14ac:dyDescent="0.25">
      <c r="A87" s="37"/>
      <c r="B87" s="59" t="s">
        <v>137</v>
      </c>
      <c r="C87" s="60"/>
      <c r="D87" s="19">
        <f t="shared" si="4"/>
        <v>850</v>
      </c>
      <c r="E87" s="52">
        <v>100</v>
      </c>
      <c r="F87" s="52">
        <v>150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600</v>
      </c>
      <c r="N87" s="52">
        <v>0</v>
      </c>
      <c r="O87" s="52">
        <v>0</v>
      </c>
      <c r="P87" s="52">
        <v>0</v>
      </c>
    </row>
    <row r="88" spans="1:16" ht="15.75" x14ac:dyDescent="0.25">
      <c r="A88" s="37"/>
      <c r="B88" s="59" t="s">
        <v>13</v>
      </c>
      <c r="C88" s="60"/>
      <c r="D88" s="19">
        <f t="shared" si="4"/>
        <v>1250</v>
      </c>
      <c r="E88" s="53">
        <v>100</v>
      </c>
      <c r="F88" s="53">
        <v>150</v>
      </c>
      <c r="G88" s="52">
        <v>0</v>
      </c>
      <c r="H88" s="52">
        <v>0</v>
      </c>
      <c r="I88" s="52">
        <v>0</v>
      </c>
      <c r="J88" s="53">
        <v>400</v>
      </c>
      <c r="K88" s="52">
        <v>0</v>
      </c>
      <c r="L88" s="52">
        <v>0</v>
      </c>
      <c r="M88" s="53">
        <v>600</v>
      </c>
      <c r="N88" s="52">
        <v>0</v>
      </c>
      <c r="O88" s="52">
        <v>0</v>
      </c>
      <c r="P88" s="52">
        <v>0</v>
      </c>
    </row>
    <row r="89" spans="1:16" ht="15.75" x14ac:dyDescent="0.25">
      <c r="A89" s="37"/>
      <c r="B89" s="59" t="s">
        <v>14</v>
      </c>
      <c r="C89" s="60"/>
      <c r="D89" s="19">
        <f t="shared" si="4"/>
        <v>750</v>
      </c>
      <c r="E89" s="52">
        <v>0</v>
      </c>
      <c r="F89" s="53">
        <v>150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3">
        <v>600</v>
      </c>
      <c r="N89" s="52">
        <v>0</v>
      </c>
      <c r="O89" s="52">
        <v>0</v>
      </c>
      <c r="P89" s="52">
        <v>0</v>
      </c>
    </row>
    <row r="90" spans="1:16" ht="63" x14ac:dyDescent="0.25">
      <c r="A90" s="37" t="s">
        <v>54</v>
      </c>
      <c r="B90" s="41" t="s">
        <v>32</v>
      </c>
      <c r="C90" s="13" t="s">
        <v>55</v>
      </c>
      <c r="D90" s="19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1"/>
    </row>
    <row r="91" spans="1:16" ht="15.75" x14ac:dyDescent="0.25">
      <c r="A91" s="37"/>
      <c r="B91" s="59" t="s">
        <v>137</v>
      </c>
      <c r="C91" s="60"/>
      <c r="D91" s="19">
        <f t="shared" si="4"/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</row>
    <row r="92" spans="1:16" ht="15.75" x14ac:dyDescent="0.25">
      <c r="A92" s="37"/>
      <c r="B92" s="73" t="s">
        <v>13</v>
      </c>
      <c r="C92" s="74"/>
      <c r="D92" s="19">
        <f t="shared" si="4"/>
        <v>14516.3</v>
      </c>
      <c r="E92" s="53">
        <v>557.20000000000005</v>
      </c>
      <c r="F92" s="53">
        <v>3253.8</v>
      </c>
      <c r="G92" s="53">
        <v>247.4</v>
      </c>
      <c r="H92" s="53">
        <v>287.89999999999998</v>
      </c>
      <c r="I92" s="53">
        <v>165.9</v>
      </c>
      <c r="J92" s="53">
        <v>1152.4000000000001</v>
      </c>
      <c r="K92" s="53">
        <v>338.8</v>
      </c>
      <c r="L92" s="53">
        <v>404.8</v>
      </c>
      <c r="M92" s="53">
        <v>131.30000000000001</v>
      </c>
      <c r="N92" s="53">
        <v>122.4</v>
      </c>
      <c r="O92" s="53">
        <v>7854.4</v>
      </c>
      <c r="P92" s="52">
        <v>0</v>
      </c>
    </row>
    <row r="93" spans="1:16" ht="15.75" x14ac:dyDescent="0.25">
      <c r="A93" s="37"/>
      <c r="B93" s="59" t="s">
        <v>14</v>
      </c>
      <c r="C93" s="60"/>
      <c r="D93" s="19">
        <f t="shared" si="4"/>
        <v>6980.0999999999995</v>
      </c>
      <c r="E93" s="47"/>
      <c r="F93" s="53">
        <v>1626.9</v>
      </c>
      <c r="G93" s="53">
        <v>123.6</v>
      </c>
      <c r="H93" s="53">
        <v>144</v>
      </c>
      <c r="I93" s="53">
        <v>83.1</v>
      </c>
      <c r="J93" s="53">
        <v>576.29999999999995</v>
      </c>
      <c r="K93" s="53">
        <v>169.5</v>
      </c>
      <c r="L93" s="53">
        <v>202.5</v>
      </c>
      <c r="M93" s="53">
        <v>65.7</v>
      </c>
      <c r="N93" s="53">
        <v>61.2</v>
      </c>
      <c r="O93" s="53">
        <v>3927.3</v>
      </c>
      <c r="P93" s="52">
        <v>0</v>
      </c>
    </row>
    <row r="94" spans="1:16" ht="78.75" x14ac:dyDescent="0.25">
      <c r="A94" s="37" t="s">
        <v>56</v>
      </c>
      <c r="B94" s="41" t="s">
        <v>32</v>
      </c>
      <c r="C94" s="13" t="s">
        <v>57</v>
      </c>
      <c r="D94" s="19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1"/>
    </row>
    <row r="95" spans="1:16" ht="15.75" x14ac:dyDescent="0.25">
      <c r="A95" s="37"/>
      <c r="B95" s="59" t="s">
        <v>137</v>
      </c>
      <c r="C95" s="60"/>
      <c r="D95" s="19">
        <f t="shared" si="4"/>
        <v>8.6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8.6</v>
      </c>
      <c r="P95" s="52">
        <v>0</v>
      </c>
    </row>
    <row r="96" spans="1:16" ht="15.75" x14ac:dyDescent="0.25">
      <c r="A96" s="37"/>
      <c r="B96" s="59" t="s">
        <v>13</v>
      </c>
      <c r="C96" s="60"/>
      <c r="D96" s="19">
        <f t="shared" si="4"/>
        <v>8.5990000000000002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3">
        <v>8.5990000000000002</v>
      </c>
      <c r="P96" s="52">
        <v>0</v>
      </c>
    </row>
    <row r="97" spans="1:16" ht="15.75" x14ac:dyDescent="0.25">
      <c r="A97" s="37"/>
      <c r="B97" s="59" t="s">
        <v>14</v>
      </c>
      <c r="C97" s="60"/>
      <c r="D97" s="19">
        <f t="shared" si="4"/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</row>
    <row r="98" spans="1:16" ht="47.25" x14ac:dyDescent="0.25">
      <c r="A98" s="37" t="s">
        <v>58</v>
      </c>
      <c r="B98" s="41" t="s">
        <v>59</v>
      </c>
      <c r="C98" s="13" t="s">
        <v>60</v>
      </c>
      <c r="D98" s="19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1"/>
    </row>
    <row r="99" spans="1:16" ht="15.75" x14ac:dyDescent="0.25">
      <c r="A99" s="37"/>
      <c r="B99" s="59" t="s">
        <v>137</v>
      </c>
      <c r="C99" s="60"/>
      <c r="D99" s="19">
        <f t="shared" si="4"/>
        <v>3459.5</v>
      </c>
      <c r="E99" s="52">
        <v>1434.5</v>
      </c>
      <c r="F99" s="52">
        <v>1046.7</v>
      </c>
      <c r="G99" s="52">
        <v>0</v>
      </c>
      <c r="H99" s="52">
        <v>242.8</v>
      </c>
      <c r="I99" s="52">
        <v>0</v>
      </c>
      <c r="J99" s="52">
        <v>735.5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</row>
    <row r="100" spans="1:16" ht="15.75" x14ac:dyDescent="0.25">
      <c r="A100" s="37"/>
      <c r="B100" s="59" t="s">
        <v>13</v>
      </c>
      <c r="C100" s="60"/>
      <c r="D100" s="19">
        <f t="shared" si="4"/>
        <v>3459.4948999999997</v>
      </c>
      <c r="E100" s="53">
        <v>1434.51</v>
      </c>
      <c r="F100" s="53">
        <v>1046.6933000000001</v>
      </c>
      <c r="G100" s="52">
        <v>0</v>
      </c>
      <c r="H100" s="53">
        <v>242.7944</v>
      </c>
      <c r="I100" s="52">
        <v>0</v>
      </c>
      <c r="J100" s="53">
        <v>735.49719999999991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</row>
    <row r="101" spans="1:16" ht="15.75" x14ac:dyDescent="0.25">
      <c r="A101" s="37"/>
      <c r="B101" s="59" t="s">
        <v>14</v>
      </c>
      <c r="C101" s="60"/>
      <c r="D101" s="19">
        <f t="shared" si="4"/>
        <v>3459.4948999999997</v>
      </c>
      <c r="E101" s="53">
        <v>1434.51</v>
      </c>
      <c r="F101" s="53">
        <v>1046.6933000000001</v>
      </c>
      <c r="G101" s="52">
        <v>0</v>
      </c>
      <c r="H101" s="53">
        <v>242.7944</v>
      </c>
      <c r="I101" s="52">
        <v>0</v>
      </c>
      <c r="J101" s="53">
        <v>735.49719999999991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</row>
    <row r="102" spans="1:16" ht="33" customHeight="1" x14ac:dyDescent="0.25">
      <c r="A102" s="37" t="s">
        <v>61</v>
      </c>
      <c r="B102" s="43" t="s">
        <v>59</v>
      </c>
      <c r="C102" s="44" t="s">
        <v>149</v>
      </c>
      <c r="D102" s="19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1"/>
    </row>
    <row r="103" spans="1:16" ht="15.75" x14ac:dyDescent="0.25">
      <c r="A103" s="37"/>
      <c r="B103" s="59" t="s">
        <v>137</v>
      </c>
      <c r="C103" s="60"/>
      <c r="D103" s="19">
        <f t="shared" si="4"/>
        <v>1765.3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1765.3</v>
      </c>
    </row>
    <row r="104" spans="1:16" ht="15.75" x14ac:dyDescent="0.25">
      <c r="A104" s="37"/>
      <c r="B104" s="59" t="s">
        <v>13</v>
      </c>
      <c r="C104" s="60"/>
      <c r="D104" s="19">
        <f t="shared" si="4"/>
        <v>1765.25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4">
        <v>1765.25</v>
      </c>
    </row>
    <row r="105" spans="1:16" ht="15.75" x14ac:dyDescent="0.25">
      <c r="A105" s="37"/>
      <c r="B105" s="59" t="s">
        <v>14</v>
      </c>
      <c r="C105" s="60"/>
      <c r="D105" s="19">
        <f t="shared" si="4"/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</row>
    <row r="106" spans="1:16" ht="47.25" x14ac:dyDescent="0.25">
      <c r="A106" s="37" t="s">
        <v>210</v>
      </c>
      <c r="B106" s="41" t="s">
        <v>62</v>
      </c>
      <c r="C106" s="13" t="s">
        <v>63</v>
      </c>
      <c r="D106" s="19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1"/>
    </row>
    <row r="107" spans="1:16" ht="15.75" x14ac:dyDescent="0.25">
      <c r="A107" s="37"/>
      <c r="B107" s="59" t="s">
        <v>137</v>
      </c>
      <c r="C107" s="60"/>
      <c r="D107" s="19">
        <f t="shared" si="4"/>
        <v>389229.1</v>
      </c>
      <c r="E107" s="52">
        <v>73305.100000000006</v>
      </c>
      <c r="F107" s="52">
        <v>47492</v>
      </c>
      <c r="G107" s="52">
        <v>49475.8</v>
      </c>
      <c r="H107" s="52">
        <v>45516.800000000003</v>
      </c>
      <c r="I107" s="52">
        <v>29348.9</v>
      </c>
      <c r="J107" s="52">
        <v>47543</v>
      </c>
      <c r="K107" s="52">
        <v>27880.5</v>
      </c>
      <c r="L107" s="52">
        <v>22838.799999999999</v>
      </c>
      <c r="M107" s="52">
        <v>21305.5</v>
      </c>
      <c r="N107" s="52">
        <v>24522.7</v>
      </c>
      <c r="O107" s="52">
        <v>0</v>
      </c>
      <c r="P107" s="52">
        <v>0</v>
      </c>
    </row>
    <row r="108" spans="1:16" ht="15.75" x14ac:dyDescent="0.25">
      <c r="A108" s="37"/>
      <c r="B108" s="73" t="s">
        <v>13</v>
      </c>
      <c r="C108" s="74"/>
      <c r="D108" s="19">
        <f t="shared" si="4"/>
        <v>389229.1</v>
      </c>
      <c r="E108" s="53">
        <v>73305.100000000006</v>
      </c>
      <c r="F108" s="53">
        <v>47492</v>
      </c>
      <c r="G108" s="53">
        <v>49475.8</v>
      </c>
      <c r="H108" s="53">
        <v>45516.800000000003</v>
      </c>
      <c r="I108" s="53">
        <v>29348.9</v>
      </c>
      <c r="J108" s="53">
        <v>47543</v>
      </c>
      <c r="K108" s="53">
        <v>27880.5</v>
      </c>
      <c r="L108" s="53">
        <v>22838.799999999999</v>
      </c>
      <c r="M108" s="53">
        <v>21305.5</v>
      </c>
      <c r="N108" s="53">
        <v>24522.7</v>
      </c>
      <c r="O108" s="52">
        <v>0</v>
      </c>
      <c r="P108" s="52">
        <v>0</v>
      </c>
    </row>
    <row r="109" spans="1:16" ht="15.75" x14ac:dyDescent="0.25">
      <c r="A109" s="37"/>
      <c r="B109" s="59" t="s">
        <v>14</v>
      </c>
      <c r="C109" s="60"/>
      <c r="D109" s="19">
        <f t="shared" si="4"/>
        <v>259485.19999999998</v>
      </c>
      <c r="E109" s="53">
        <v>48870</v>
      </c>
      <c r="F109" s="53">
        <v>31661.200000000001</v>
      </c>
      <c r="G109" s="53">
        <v>32983.800000000003</v>
      </c>
      <c r="H109" s="53">
        <v>30344.400000000001</v>
      </c>
      <c r="I109" s="53">
        <v>19565.8</v>
      </c>
      <c r="J109" s="53">
        <v>31695.200000000001</v>
      </c>
      <c r="K109" s="53">
        <v>18587</v>
      </c>
      <c r="L109" s="53">
        <v>15225.8</v>
      </c>
      <c r="M109" s="53">
        <v>14203.6</v>
      </c>
      <c r="N109" s="53">
        <v>16348.4</v>
      </c>
      <c r="O109" s="52">
        <v>0</v>
      </c>
      <c r="P109" s="52">
        <v>0</v>
      </c>
    </row>
    <row r="110" spans="1:16" ht="95.25" customHeight="1" x14ac:dyDescent="0.25">
      <c r="A110" s="37" t="s">
        <v>65</v>
      </c>
      <c r="B110" s="41" t="s">
        <v>64</v>
      </c>
      <c r="C110" s="13" t="s">
        <v>141</v>
      </c>
      <c r="D110" s="19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1"/>
    </row>
    <row r="111" spans="1:16" ht="15.75" x14ac:dyDescent="0.25">
      <c r="A111" s="37"/>
      <c r="B111" s="59" t="s">
        <v>137</v>
      </c>
      <c r="C111" s="60"/>
      <c r="D111" s="19">
        <f t="shared" si="4"/>
        <v>20000</v>
      </c>
      <c r="E111" s="52">
        <v>800</v>
      </c>
      <c r="F111" s="52">
        <v>1200</v>
      </c>
      <c r="G111" s="52">
        <v>1500</v>
      </c>
      <c r="H111" s="52">
        <v>1500</v>
      </c>
      <c r="I111" s="52">
        <v>1500</v>
      </c>
      <c r="J111" s="52">
        <v>2500</v>
      </c>
      <c r="K111" s="52">
        <v>2000</v>
      </c>
      <c r="L111" s="52">
        <v>3000</v>
      </c>
      <c r="M111" s="52">
        <v>1500</v>
      </c>
      <c r="N111" s="52">
        <v>1000</v>
      </c>
      <c r="O111" s="52">
        <v>3500</v>
      </c>
      <c r="P111" s="52">
        <v>0</v>
      </c>
    </row>
    <row r="112" spans="1:16" ht="15.75" x14ac:dyDescent="0.25">
      <c r="A112" s="37"/>
      <c r="B112" s="59" t="s">
        <v>13</v>
      </c>
      <c r="C112" s="60"/>
      <c r="D112" s="19">
        <f t="shared" si="4"/>
        <v>20000</v>
      </c>
      <c r="E112" s="53">
        <v>800</v>
      </c>
      <c r="F112" s="53">
        <v>1200</v>
      </c>
      <c r="G112" s="53">
        <v>1500</v>
      </c>
      <c r="H112" s="53">
        <v>1500</v>
      </c>
      <c r="I112" s="53">
        <v>1500</v>
      </c>
      <c r="J112" s="53">
        <v>2500</v>
      </c>
      <c r="K112" s="53">
        <v>2000</v>
      </c>
      <c r="L112" s="53">
        <v>3000</v>
      </c>
      <c r="M112" s="53">
        <v>1500</v>
      </c>
      <c r="N112" s="53">
        <v>1000</v>
      </c>
      <c r="O112" s="53">
        <v>3500</v>
      </c>
      <c r="P112" s="52">
        <v>0</v>
      </c>
    </row>
    <row r="113" spans="1:16" ht="15.75" x14ac:dyDescent="0.25">
      <c r="A113" s="37"/>
      <c r="B113" s="59" t="s">
        <v>14</v>
      </c>
      <c r="C113" s="60"/>
      <c r="D113" s="19">
        <f t="shared" si="4"/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</row>
    <row r="114" spans="1:16" ht="47.25" x14ac:dyDescent="0.25">
      <c r="A114" s="37" t="s">
        <v>67</v>
      </c>
      <c r="B114" s="41" t="s">
        <v>64</v>
      </c>
      <c r="C114" s="13" t="s">
        <v>66</v>
      </c>
      <c r="D114" s="19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1"/>
    </row>
    <row r="115" spans="1:16" ht="15.75" x14ac:dyDescent="0.25">
      <c r="A115" s="37"/>
      <c r="B115" s="59" t="s">
        <v>137</v>
      </c>
      <c r="C115" s="60"/>
      <c r="D115" s="19">
        <f t="shared" si="4"/>
        <v>20000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8000</v>
      </c>
      <c r="M115" s="52">
        <v>0</v>
      </c>
      <c r="N115" s="52">
        <v>0</v>
      </c>
      <c r="O115" s="52">
        <v>12000</v>
      </c>
      <c r="P115" s="52">
        <v>0</v>
      </c>
    </row>
    <row r="116" spans="1:16" ht="15.75" x14ac:dyDescent="0.25">
      <c r="A116" s="37"/>
      <c r="B116" s="59" t="s">
        <v>13</v>
      </c>
      <c r="C116" s="60"/>
      <c r="D116" s="19">
        <f t="shared" si="4"/>
        <v>20000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3">
        <v>8000</v>
      </c>
      <c r="M116" s="52">
        <v>0</v>
      </c>
      <c r="N116" s="52">
        <v>0</v>
      </c>
      <c r="O116" s="53">
        <v>12000</v>
      </c>
      <c r="P116" s="52">
        <v>0</v>
      </c>
    </row>
    <row r="117" spans="1:16" ht="15.75" x14ac:dyDescent="0.25">
      <c r="A117" s="37"/>
      <c r="B117" s="59" t="s">
        <v>14</v>
      </c>
      <c r="C117" s="60"/>
      <c r="D117" s="19">
        <f t="shared" si="4"/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</row>
    <row r="118" spans="1:16" ht="47.25" x14ac:dyDescent="0.25">
      <c r="A118" s="37" t="s">
        <v>215</v>
      </c>
      <c r="B118" s="41" t="s">
        <v>64</v>
      </c>
      <c r="C118" s="13" t="s">
        <v>68</v>
      </c>
      <c r="D118" s="19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1"/>
    </row>
    <row r="119" spans="1:16" ht="15.75" x14ac:dyDescent="0.25">
      <c r="A119" s="37"/>
      <c r="B119" s="59" t="s">
        <v>137</v>
      </c>
      <c r="C119" s="60"/>
      <c r="D119" s="19">
        <f t="shared" si="4"/>
        <v>9888.4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8888.4</v>
      </c>
      <c r="M119" s="52">
        <v>1000</v>
      </c>
      <c r="N119" s="52">
        <v>0</v>
      </c>
      <c r="O119" s="52">
        <v>0</v>
      </c>
      <c r="P119" s="52">
        <v>0</v>
      </c>
    </row>
    <row r="120" spans="1:16" ht="15.75" x14ac:dyDescent="0.25">
      <c r="A120" s="37"/>
      <c r="B120" s="59" t="s">
        <v>13</v>
      </c>
      <c r="C120" s="60"/>
      <c r="D120" s="19">
        <f t="shared" si="4"/>
        <v>11188.4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3">
        <v>9188.4</v>
      </c>
      <c r="M120" s="53">
        <v>1000</v>
      </c>
      <c r="N120" s="52">
        <v>0</v>
      </c>
      <c r="O120" s="53">
        <v>1000</v>
      </c>
      <c r="P120" s="52">
        <v>0</v>
      </c>
    </row>
    <row r="121" spans="1:16" ht="15.75" x14ac:dyDescent="0.25">
      <c r="A121" s="37"/>
      <c r="B121" s="59" t="s">
        <v>14</v>
      </c>
      <c r="C121" s="60"/>
      <c r="D121" s="19">
        <f t="shared" si="4"/>
        <v>9888.4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3">
        <v>8888.4</v>
      </c>
      <c r="M121" s="53">
        <v>1000</v>
      </c>
      <c r="N121" s="52">
        <v>0</v>
      </c>
      <c r="O121" s="52">
        <v>0</v>
      </c>
      <c r="P121" s="52">
        <v>0</v>
      </c>
    </row>
    <row r="122" spans="1:16" ht="63" x14ac:dyDescent="0.25">
      <c r="A122" s="37" t="s">
        <v>70</v>
      </c>
      <c r="B122" s="41" t="s">
        <v>64</v>
      </c>
      <c r="C122" s="13" t="s">
        <v>69</v>
      </c>
      <c r="D122" s="19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1"/>
    </row>
    <row r="123" spans="1:16" ht="15.75" x14ac:dyDescent="0.25">
      <c r="A123" s="37"/>
      <c r="B123" s="59" t="s">
        <v>137</v>
      </c>
      <c r="C123" s="60"/>
      <c r="D123" s="19">
        <f t="shared" si="4"/>
        <v>33465.4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33465.4</v>
      </c>
      <c r="P123" s="52">
        <v>0</v>
      </c>
    </row>
    <row r="124" spans="1:16" ht="15.75" x14ac:dyDescent="0.25">
      <c r="A124" s="37"/>
      <c r="B124" s="59" t="s">
        <v>13</v>
      </c>
      <c r="C124" s="60"/>
      <c r="D124" s="19">
        <f t="shared" si="4"/>
        <v>192510.93959999998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3">
        <v>63126.358500000002</v>
      </c>
      <c r="N124" s="52">
        <v>0</v>
      </c>
      <c r="O124" s="53">
        <v>129384.5811</v>
      </c>
      <c r="P124" s="52">
        <v>0</v>
      </c>
    </row>
    <row r="125" spans="1:16" ht="15.75" x14ac:dyDescent="0.25">
      <c r="A125" s="37"/>
      <c r="B125" s="59" t="s">
        <v>14</v>
      </c>
      <c r="C125" s="60"/>
      <c r="D125" s="19">
        <f t="shared" si="4"/>
        <v>9405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3">
        <v>9405</v>
      </c>
      <c r="P125" s="52">
        <v>0</v>
      </c>
    </row>
    <row r="126" spans="1:16" ht="47.25" customHeight="1" x14ac:dyDescent="0.25">
      <c r="A126" s="37" t="s">
        <v>71</v>
      </c>
      <c r="B126" s="41" t="s">
        <v>64</v>
      </c>
      <c r="C126" s="13" t="s">
        <v>142</v>
      </c>
      <c r="D126" s="19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1"/>
    </row>
    <row r="127" spans="1:16" ht="15.75" x14ac:dyDescent="0.25">
      <c r="A127" s="37"/>
      <c r="B127" s="59" t="s">
        <v>137</v>
      </c>
      <c r="C127" s="60"/>
      <c r="D127" s="19">
        <f t="shared" si="4"/>
        <v>19766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19766</v>
      </c>
      <c r="M127" s="52">
        <v>0</v>
      </c>
      <c r="N127" s="52">
        <v>0</v>
      </c>
      <c r="O127" s="52">
        <v>0</v>
      </c>
      <c r="P127" s="52">
        <v>0</v>
      </c>
    </row>
    <row r="128" spans="1:16" ht="15.75" x14ac:dyDescent="0.25">
      <c r="A128" s="37"/>
      <c r="B128" s="59" t="s">
        <v>13</v>
      </c>
      <c r="C128" s="60"/>
      <c r="D128" s="19">
        <f t="shared" si="4"/>
        <v>19765.959600000002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3">
        <v>19765.959600000002</v>
      </c>
      <c r="M128" s="52">
        <v>0</v>
      </c>
      <c r="N128" s="52">
        <v>0</v>
      </c>
      <c r="O128" s="52">
        <v>0</v>
      </c>
      <c r="P128" s="52">
        <v>0</v>
      </c>
    </row>
    <row r="129" spans="1:16" ht="15.75" x14ac:dyDescent="0.25">
      <c r="A129" s="37"/>
      <c r="B129" s="59" t="s">
        <v>14</v>
      </c>
      <c r="C129" s="60"/>
      <c r="D129" s="19">
        <f t="shared" si="4"/>
        <v>4468.8485000000001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3">
        <v>4468.8485000000001</v>
      </c>
      <c r="M129" s="52">
        <v>0</v>
      </c>
      <c r="N129" s="52">
        <v>0</v>
      </c>
      <c r="O129" s="52">
        <v>0</v>
      </c>
      <c r="P129" s="52">
        <v>0</v>
      </c>
    </row>
    <row r="130" spans="1:16" ht="63" customHeight="1" x14ac:dyDescent="0.25">
      <c r="A130" s="37" t="s">
        <v>73</v>
      </c>
      <c r="B130" s="41" t="s">
        <v>64</v>
      </c>
      <c r="C130" s="13" t="s">
        <v>72</v>
      </c>
      <c r="D130" s="19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1"/>
    </row>
    <row r="131" spans="1:16" ht="15.75" x14ac:dyDescent="0.25">
      <c r="A131" s="37"/>
      <c r="B131" s="59" t="s">
        <v>137</v>
      </c>
      <c r="C131" s="60"/>
      <c r="D131" s="19">
        <f t="shared" si="4"/>
        <v>51788</v>
      </c>
      <c r="E131" s="52">
        <v>0</v>
      </c>
      <c r="F131" s="52">
        <v>51788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</row>
    <row r="132" spans="1:16" ht="15.75" x14ac:dyDescent="0.25">
      <c r="A132" s="37"/>
      <c r="B132" s="59" t="s">
        <v>13</v>
      </c>
      <c r="C132" s="60"/>
      <c r="D132" s="19">
        <f t="shared" si="4"/>
        <v>163110.06020000001</v>
      </c>
      <c r="E132" s="53">
        <v>32514.0897</v>
      </c>
      <c r="F132" s="53">
        <v>61222.285899999995</v>
      </c>
      <c r="G132" s="52">
        <v>0</v>
      </c>
      <c r="H132" s="52">
        <v>0</v>
      </c>
      <c r="I132" s="53">
        <v>69373.684599999993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</row>
    <row r="133" spans="1:16" ht="15.75" x14ac:dyDescent="0.25">
      <c r="A133" s="37"/>
      <c r="B133" s="59" t="s">
        <v>14</v>
      </c>
      <c r="C133" s="60"/>
      <c r="D133" s="19">
        <f t="shared" si="4"/>
        <v>1975.5913</v>
      </c>
      <c r="E133" s="52">
        <v>0</v>
      </c>
      <c r="F133" s="53">
        <v>1975.5913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</row>
    <row r="134" spans="1:16" ht="63" x14ac:dyDescent="0.25">
      <c r="A134" s="37" t="s">
        <v>75</v>
      </c>
      <c r="B134" s="41" t="s">
        <v>64</v>
      </c>
      <c r="C134" s="13" t="s">
        <v>74</v>
      </c>
      <c r="D134" s="19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1"/>
    </row>
    <row r="135" spans="1:16" ht="15.75" x14ac:dyDescent="0.25">
      <c r="A135" s="37"/>
      <c r="B135" s="59" t="s">
        <v>137</v>
      </c>
      <c r="C135" s="60"/>
      <c r="D135" s="19">
        <f t="shared" si="4"/>
        <v>51583.6</v>
      </c>
      <c r="E135" s="52">
        <v>0</v>
      </c>
      <c r="F135" s="52">
        <v>51583.6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</row>
    <row r="136" spans="1:16" ht="15.75" x14ac:dyDescent="0.25">
      <c r="A136" s="37"/>
      <c r="B136" s="59" t="s">
        <v>13</v>
      </c>
      <c r="C136" s="60"/>
      <c r="D136" s="19">
        <f t="shared" si="4"/>
        <v>65969.433599999989</v>
      </c>
      <c r="E136" s="53">
        <v>13107.811699999998</v>
      </c>
      <c r="F136" s="53">
        <v>31430.853899999998</v>
      </c>
      <c r="G136" s="52">
        <v>0</v>
      </c>
      <c r="H136" s="52">
        <v>0</v>
      </c>
      <c r="I136" s="53">
        <v>21430.768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</row>
    <row r="137" spans="1:16" ht="15.75" x14ac:dyDescent="0.25">
      <c r="A137" s="37"/>
      <c r="B137" s="59" t="s">
        <v>14</v>
      </c>
      <c r="C137" s="60"/>
      <c r="D137" s="19">
        <f t="shared" si="4"/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</row>
    <row r="138" spans="1:16" ht="94.5" x14ac:dyDescent="0.25">
      <c r="A138" s="37" t="s">
        <v>76</v>
      </c>
      <c r="B138" s="45" t="s">
        <v>64</v>
      </c>
      <c r="C138" s="42" t="s">
        <v>211</v>
      </c>
      <c r="D138" s="19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1"/>
    </row>
    <row r="139" spans="1:16" ht="15.75" x14ac:dyDescent="0.25">
      <c r="A139" s="37"/>
      <c r="B139" s="61" t="s">
        <v>137</v>
      </c>
      <c r="C139" s="62"/>
      <c r="D139" s="19">
        <f t="shared" si="4"/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</row>
    <row r="140" spans="1:16" ht="15.75" x14ac:dyDescent="0.25">
      <c r="A140" s="37"/>
      <c r="B140" s="61" t="s">
        <v>13</v>
      </c>
      <c r="C140" s="62"/>
      <c r="D140" s="19">
        <f t="shared" ref="D140:D207" si="5">SUM(E140:P140)</f>
        <v>39500.620000000003</v>
      </c>
      <c r="E140" s="52">
        <v>0</v>
      </c>
      <c r="F140" s="52">
        <v>0</v>
      </c>
      <c r="G140" s="52">
        <v>0</v>
      </c>
      <c r="H140" s="53">
        <v>39500.620000000003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</row>
    <row r="141" spans="1:16" ht="15.75" x14ac:dyDescent="0.25">
      <c r="A141" s="37"/>
      <c r="B141" s="61" t="s">
        <v>14</v>
      </c>
      <c r="C141" s="62"/>
      <c r="D141" s="19">
        <f t="shared" si="5"/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</row>
    <row r="142" spans="1:16" ht="47.25" x14ac:dyDescent="0.25">
      <c r="A142" s="37" t="s">
        <v>78</v>
      </c>
      <c r="B142" s="45" t="s">
        <v>64</v>
      </c>
      <c r="C142" s="42" t="s">
        <v>77</v>
      </c>
      <c r="D142" s="19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1"/>
    </row>
    <row r="143" spans="1:16" ht="15.75" x14ac:dyDescent="0.25">
      <c r="A143" s="37"/>
      <c r="B143" s="59" t="s">
        <v>137</v>
      </c>
      <c r="C143" s="60"/>
      <c r="D143" s="19">
        <f t="shared" si="5"/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</row>
    <row r="144" spans="1:16" ht="15.75" x14ac:dyDescent="0.25">
      <c r="A144" s="37"/>
      <c r="B144" s="59" t="s">
        <v>13</v>
      </c>
      <c r="C144" s="60"/>
      <c r="D144" s="19">
        <f t="shared" si="5"/>
        <v>12146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3">
        <v>12146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</row>
    <row r="145" spans="1:16" ht="15.75" x14ac:dyDescent="0.25">
      <c r="A145" s="37"/>
      <c r="B145" s="59" t="s">
        <v>14</v>
      </c>
      <c r="C145" s="60"/>
      <c r="D145" s="19">
        <f t="shared" si="5"/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</row>
    <row r="146" spans="1:16" ht="63" x14ac:dyDescent="0.25">
      <c r="A146" s="37" t="s">
        <v>80</v>
      </c>
      <c r="B146" s="41" t="s">
        <v>64</v>
      </c>
      <c r="C146" s="13" t="s">
        <v>79</v>
      </c>
      <c r="D146" s="19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1"/>
    </row>
    <row r="147" spans="1:16" ht="15.75" x14ac:dyDescent="0.25">
      <c r="A147" s="37"/>
      <c r="B147" s="59" t="s">
        <v>137</v>
      </c>
      <c r="C147" s="60"/>
      <c r="D147" s="19">
        <f t="shared" si="5"/>
        <v>111240.7</v>
      </c>
      <c r="E147" s="52">
        <v>0</v>
      </c>
      <c r="F147" s="52">
        <v>0</v>
      </c>
      <c r="G147" s="52">
        <v>0</v>
      </c>
      <c r="H147" s="52">
        <v>0</v>
      </c>
      <c r="I147" s="52">
        <v>111240.7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</row>
    <row r="148" spans="1:16" ht="15.75" x14ac:dyDescent="0.25">
      <c r="A148" s="37"/>
      <c r="B148" s="59" t="s">
        <v>13</v>
      </c>
      <c r="C148" s="60"/>
      <c r="D148" s="19">
        <f t="shared" si="5"/>
        <v>111018.6869</v>
      </c>
      <c r="E148" s="52">
        <v>0</v>
      </c>
      <c r="F148" s="52">
        <v>0</v>
      </c>
      <c r="G148" s="52">
        <v>0</v>
      </c>
      <c r="H148" s="52">
        <v>0</v>
      </c>
      <c r="I148" s="53">
        <v>111018.6869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</row>
    <row r="149" spans="1:16" ht="15.75" x14ac:dyDescent="0.25">
      <c r="A149" s="37"/>
      <c r="B149" s="59" t="s">
        <v>14</v>
      </c>
      <c r="C149" s="60"/>
      <c r="D149" s="19">
        <f t="shared" si="5"/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</row>
    <row r="150" spans="1:16" ht="63" x14ac:dyDescent="0.25">
      <c r="A150" s="37" t="s">
        <v>82</v>
      </c>
      <c r="B150" s="41" t="s">
        <v>64</v>
      </c>
      <c r="C150" s="13" t="s">
        <v>81</v>
      </c>
      <c r="D150" s="19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1"/>
    </row>
    <row r="151" spans="1:16" ht="15.75" x14ac:dyDescent="0.25">
      <c r="A151" s="37"/>
      <c r="B151" s="59" t="s">
        <v>137</v>
      </c>
      <c r="C151" s="60"/>
      <c r="D151" s="19">
        <f t="shared" si="5"/>
        <v>17174.099999999999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17174.099999999999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</row>
    <row r="152" spans="1:16" ht="15.75" x14ac:dyDescent="0.25">
      <c r="A152" s="37"/>
      <c r="B152" s="59" t="s">
        <v>13</v>
      </c>
      <c r="C152" s="60"/>
      <c r="D152" s="19">
        <f t="shared" si="5"/>
        <v>17139.797999999999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3">
        <v>17139.797999999999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</row>
    <row r="153" spans="1:16" ht="15.75" x14ac:dyDescent="0.25">
      <c r="A153" s="37"/>
      <c r="B153" s="59" t="s">
        <v>14</v>
      </c>
      <c r="C153" s="60"/>
      <c r="D153" s="19">
        <f t="shared" si="5"/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</row>
    <row r="154" spans="1:16" ht="45.75" customHeight="1" x14ac:dyDescent="0.25">
      <c r="A154" s="37" t="s">
        <v>84</v>
      </c>
      <c r="B154" s="41" t="s">
        <v>64</v>
      </c>
      <c r="C154" s="13" t="s">
        <v>83</v>
      </c>
      <c r="D154" s="19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1"/>
    </row>
    <row r="155" spans="1:16" ht="15.75" x14ac:dyDescent="0.25">
      <c r="A155" s="37"/>
      <c r="B155" s="59" t="s">
        <v>137</v>
      </c>
      <c r="C155" s="60"/>
      <c r="D155" s="19">
        <f t="shared" si="5"/>
        <v>235807.7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235807.7</v>
      </c>
      <c r="P155" s="52">
        <v>0</v>
      </c>
    </row>
    <row r="156" spans="1:16" ht="15.75" x14ac:dyDescent="0.25">
      <c r="A156" s="37"/>
      <c r="B156" s="59" t="s">
        <v>13</v>
      </c>
      <c r="C156" s="60"/>
      <c r="D156" s="19">
        <f t="shared" si="5"/>
        <v>235807.67680000002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3">
        <v>191919.19190000001</v>
      </c>
      <c r="M156" s="52">
        <v>0</v>
      </c>
      <c r="N156" s="52">
        <v>0</v>
      </c>
      <c r="O156" s="53">
        <v>43888.484899999996</v>
      </c>
      <c r="P156" s="52">
        <v>0</v>
      </c>
    </row>
    <row r="157" spans="1:16" ht="15.75" x14ac:dyDescent="0.25">
      <c r="A157" s="37"/>
      <c r="B157" s="59" t="s">
        <v>14</v>
      </c>
      <c r="C157" s="60"/>
      <c r="D157" s="19">
        <f t="shared" si="5"/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</row>
    <row r="158" spans="1:16" ht="47.25" x14ac:dyDescent="0.25">
      <c r="A158" s="37" t="s">
        <v>86</v>
      </c>
      <c r="B158" s="41" t="s">
        <v>64</v>
      </c>
      <c r="C158" s="13" t="s">
        <v>85</v>
      </c>
      <c r="D158" s="19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1"/>
    </row>
    <row r="159" spans="1:16" ht="15.75" x14ac:dyDescent="0.25">
      <c r="A159" s="37"/>
      <c r="B159" s="59" t="s">
        <v>137</v>
      </c>
      <c r="C159" s="60"/>
      <c r="D159" s="19">
        <f t="shared" si="5"/>
        <v>1100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1100</v>
      </c>
      <c r="P159" s="52">
        <v>0</v>
      </c>
    </row>
    <row r="160" spans="1:16" ht="15.75" x14ac:dyDescent="0.25">
      <c r="A160" s="37"/>
      <c r="B160" s="59" t="s">
        <v>13</v>
      </c>
      <c r="C160" s="60"/>
      <c r="D160" s="19">
        <f t="shared" si="5"/>
        <v>5000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3">
        <v>5000</v>
      </c>
      <c r="P160" s="52">
        <v>0</v>
      </c>
    </row>
    <row r="161" spans="1:16" ht="15.75" x14ac:dyDescent="0.25">
      <c r="A161" s="37"/>
      <c r="B161" s="59" t="s">
        <v>14</v>
      </c>
      <c r="C161" s="60"/>
      <c r="D161" s="19">
        <f t="shared" si="5"/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</row>
    <row r="162" spans="1:16" ht="47.25" x14ac:dyDescent="0.25">
      <c r="A162" s="37" t="s">
        <v>88</v>
      </c>
      <c r="B162" s="41" t="s">
        <v>64</v>
      </c>
      <c r="C162" s="13" t="s">
        <v>87</v>
      </c>
      <c r="D162" s="19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1"/>
    </row>
    <row r="163" spans="1:16" ht="15.75" x14ac:dyDescent="0.25">
      <c r="A163" s="37"/>
      <c r="B163" s="59" t="s">
        <v>137</v>
      </c>
      <c r="C163" s="60"/>
      <c r="D163" s="19">
        <f t="shared" si="5"/>
        <v>44751.3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44751.3</v>
      </c>
      <c r="P163" s="52">
        <v>0</v>
      </c>
    </row>
    <row r="164" spans="1:16" ht="15.75" x14ac:dyDescent="0.25">
      <c r="A164" s="37"/>
      <c r="B164" s="59" t="s">
        <v>13</v>
      </c>
      <c r="C164" s="60"/>
      <c r="D164" s="19">
        <f t="shared" si="5"/>
        <v>44751.272899999996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3">
        <v>44751.272899999996</v>
      </c>
      <c r="P164" s="52">
        <v>0</v>
      </c>
    </row>
    <row r="165" spans="1:16" ht="15.75" x14ac:dyDescent="0.25">
      <c r="A165" s="37"/>
      <c r="B165" s="59" t="s">
        <v>14</v>
      </c>
      <c r="C165" s="60"/>
      <c r="D165" s="19">
        <f t="shared" si="5"/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</row>
    <row r="166" spans="1:16" ht="45.75" customHeight="1" x14ac:dyDescent="0.25">
      <c r="A166" s="37" t="s">
        <v>90</v>
      </c>
      <c r="B166" s="41" t="s">
        <v>64</v>
      </c>
      <c r="C166" s="13" t="s">
        <v>89</v>
      </c>
      <c r="D166" s="19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1"/>
    </row>
    <row r="167" spans="1:16" ht="15.75" x14ac:dyDescent="0.25">
      <c r="A167" s="37"/>
      <c r="B167" s="59" t="s">
        <v>137</v>
      </c>
      <c r="C167" s="60"/>
      <c r="D167" s="19">
        <f t="shared" si="5"/>
        <v>170.3</v>
      </c>
      <c r="E167" s="52">
        <v>10</v>
      </c>
      <c r="F167" s="52">
        <v>19.8</v>
      </c>
      <c r="G167" s="52">
        <v>25.9</v>
      </c>
      <c r="H167" s="52">
        <v>29.8</v>
      </c>
      <c r="I167" s="52">
        <v>15.4</v>
      </c>
      <c r="J167" s="52">
        <v>9.9</v>
      </c>
      <c r="K167" s="52">
        <v>19.600000000000001</v>
      </c>
      <c r="L167" s="52">
        <v>5.4</v>
      </c>
      <c r="M167" s="52">
        <v>19.600000000000001</v>
      </c>
      <c r="N167" s="52">
        <v>5.4</v>
      </c>
      <c r="O167" s="52">
        <v>9.5</v>
      </c>
      <c r="P167" s="52">
        <v>0</v>
      </c>
    </row>
    <row r="168" spans="1:16" ht="15.75" x14ac:dyDescent="0.25">
      <c r="A168" s="37"/>
      <c r="B168" s="59" t="s">
        <v>13</v>
      </c>
      <c r="C168" s="60"/>
      <c r="D168" s="19">
        <f t="shared" si="5"/>
        <v>170.29999999999998</v>
      </c>
      <c r="E168" s="53">
        <v>10</v>
      </c>
      <c r="F168" s="53">
        <v>19.8</v>
      </c>
      <c r="G168" s="53">
        <v>25.89</v>
      </c>
      <c r="H168" s="53">
        <v>29.86</v>
      </c>
      <c r="I168" s="53">
        <v>15.414999999999999</v>
      </c>
      <c r="J168" s="53">
        <v>9.9</v>
      </c>
      <c r="K168" s="53">
        <v>19.600000000000001</v>
      </c>
      <c r="L168" s="53">
        <v>5.38</v>
      </c>
      <c r="M168" s="53">
        <v>19.600000000000001</v>
      </c>
      <c r="N168" s="53">
        <v>5.3550000000000004</v>
      </c>
      <c r="O168" s="53">
        <v>9.5</v>
      </c>
      <c r="P168" s="51"/>
    </row>
    <row r="169" spans="1:16" ht="15.75" x14ac:dyDescent="0.25">
      <c r="A169" s="37"/>
      <c r="B169" s="59" t="s">
        <v>14</v>
      </c>
      <c r="C169" s="60"/>
      <c r="D169" s="19">
        <f t="shared" si="5"/>
        <v>0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51"/>
    </row>
    <row r="170" spans="1:16" ht="47.25" x14ac:dyDescent="0.25">
      <c r="A170" s="37" t="s">
        <v>93</v>
      </c>
      <c r="B170" s="23" t="s">
        <v>64</v>
      </c>
      <c r="C170" s="24" t="s">
        <v>214</v>
      </c>
      <c r="D170" s="19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51"/>
    </row>
    <row r="171" spans="1:16" ht="15.75" x14ac:dyDescent="0.25">
      <c r="A171" s="37"/>
      <c r="B171" s="59" t="s">
        <v>137</v>
      </c>
      <c r="C171" s="60"/>
      <c r="D171" s="19">
        <f t="shared" si="5"/>
        <v>147159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147159</v>
      </c>
      <c r="M171" s="52">
        <v>0</v>
      </c>
      <c r="N171" s="52">
        <v>0</v>
      </c>
      <c r="O171" s="52">
        <v>0</v>
      </c>
      <c r="P171" s="52">
        <v>0</v>
      </c>
    </row>
    <row r="172" spans="1:16" ht="15.75" x14ac:dyDescent="0.25">
      <c r="A172" s="37"/>
      <c r="B172" s="59" t="s">
        <v>13</v>
      </c>
      <c r="C172" s="60"/>
      <c r="D172" s="19">
        <f t="shared" si="5"/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</row>
    <row r="173" spans="1:16" ht="15.75" x14ac:dyDescent="0.25">
      <c r="A173" s="37"/>
      <c r="B173" s="59" t="s">
        <v>14</v>
      </c>
      <c r="C173" s="60"/>
      <c r="D173" s="19">
        <f t="shared" si="5"/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</row>
    <row r="174" spans="1:16" ht="55.5" customHeight="1" x14ac:dyDescent="0.25">
      <c r="A174" s="37" t="s">
        <v>95</v>
      </c>
      <c r="B174" s="41" t="s">
        <v>91</v>
      </c>
      <c r="C174" s="13" t="s">
        <v>92</v>
      </c>
      <c r="D174" s="19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1"/>
    </row>
    <row r="175" spans="1:16" ht="15.75" x14ac:dyDescent="0.25">
      <c r="A175" s="37"/>
      <c r="B175" s="59" t="s">
        <v>137</v>
      </c>
      <c r="C175" s="60"/>
      <c r="D175" s="19">
        <f t="shared" si="5"/>
        <v>1000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1000</v>
      </c>
    </row>
    <row r="176" spans="1:16" ht="15.75" x14ac:dyDescent="0.25">
      <c r="A176" s="37"/>
      <c r="B176" s="59" t="s">
        <v>13</v>
      </c>
      <c r="C176" s="60"/>
      <c r="D176" s="19">
        <f t="shared" si="5"/>
        <v>1000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3">
        <v>1000</v>
      </c>
      <c r="P176" s="52">
        <v>0</v>
      </c>
    </row>
    <row r="177" spans="1:16" ht="15.75" x14ac:dyDescent="0.25">
      <c r="A177" s="37"/>
      <c r="B177" s="69" t="s">
        <v>14</v>
      </c>
      <c r="C177" s="70"/>
      <c r="D177" s="19">
        <f t="shared" si="5"/>
        <v>1000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3">
        <v>1000</v>
      </c>
      <c r="P177" s="52">
        <v>0</v>
      </c>
    </row>
    <row r="178" spans="1:16" ht="78" customHeight="1" x14ac:dyDescent="0.25">
      <c r="A178" s="37" t="s">
        <v>96</v>
      </c>
      <c r="B178" s="43" t="s">
        <v>143</v>
      </c>
      <c r="C178" s="46" t="s">
        <v>144</v>
      </c>
      <c r="D178" s="19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1"/>
    </row>
    <row r="179" spans="1:16" ht="15.75" x14ac:dyDescent="0.25">
      <c r="A179" s="37"/>
      <c r="B179" s="71" t="s">
        <v>137</v>
      </c>
      <c r="C179" s="72"/>
      <c r="D179" s="19">
        <f>SUM(E179:P179)</f>
        <v>400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400</v>
      </c>
    </row>
    <row r="180" spans="1:16" ht="15.75" x14ac:dyDescent="0.25">
      <c r="A180" s="37"/>
      <c r="B180" s="59" t="s">
        <v>13</v>
      </c>
      <c r="C180" s="60"/>
      <c r="D180" s="19">
        <f>SUM(E180:P180)</f>
        <v>400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1">
        <v>400</v>
      </c>
    </row>
    <row r="181" spans="1:16" ht="15.75" x14ac:dyDescent="0.25">
      <c r="A181" s="37"/>
      <c r="B181" s="59" t="s">
        <v>14</v>
      </c>
      <c r="C181" s="60"/>
      <c r="D181" s="19">
        <f>SUM(E181:P181)</f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</row>
    <row r="182" spans="1:16" ht="47.25" x14ac:dyDescent="0.25">
      <c r="A182" s="37" t="s">
        <v>97</v>
      </c>
      <c r="B182" s="41" t="s">
        <v>94</v>
      </c>
      <c r="C182" s="13" t="s">
        <v>145</v>
      </c>
      <c r="D182" s="19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1"/>
    </row>
    <row r="183" spans="1:16" ht="15.75" x14ac:dyDescent="0.25">
      <c r="A183" s="37"/>
      <c r="B183" s="59" t="s">
        <v>137</v>
      </c>
      <c r="C183" s="60"/>
      <c r="D183" s="19">
        <f t="shared" si="5"/>
        <v>3000</v>
      </c>
      <c r="E183" s="52">
        <v>0</v>
      </c>
      <c r="F183" s="52">
        <v>3000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</row>
    <row r="184" spans="1:16" ht="15.75" x14ac:dyDescent="0.25">
      <c r="A184" s="37"/>
      <c r="B184" s="59" t="s">
        <v>13</v>
      </c>
      <c r="C184" s="60"/>
      <c r="D184" s="19">
        <f t="shared" si="5"/>
        <v>3000</v>
      </c>
      <c r="E184" s="52">
        <v>0</v>
      </c>
      <c r="F184" s="53">
        <v>3000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</row>
    <row r="185" spans="1:16" ht="15.75" x14ac:dyDescent="0.25">
      <c r="A185" s="37"/>
      <c r="B185" s="59" t="s">
        <v>14</v>
      </c>
      <c r="C185" s="60"/>
      <c r="D185" s="19">
        <f t="shared" si="5"/>
        <v>891.99</v>
      </c>
      <c r="E185" s="52">
        <v>0</v>
      </c>
      <c r="F185" s="53">
        <v>891.99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</row>
    <row r="186" spans="1:16" ht="47.25" x14ac:dyDescent="0.25">
      <c r="A186" s="37" t="s">
        <v>99</v>
      </c>
      <c r="B186" s="41" t="s">
        <v>94</v>
      </c>
      <c r="C186" s="13" t="s">
        <v>146</v>
      </c>
      <c r="D186" s="19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1"/>
    </row>
    <row r="187" spans="1:16" ht="15.75" x14ac:dyDescent="0.25">
      <c r="A187" s="37"/>
      <c r="B187" s="59" t="s">
        <v>137</v>
      </c>
      <c r="C187" s="60"/>
      <c r="D187" s="19">
        <f t="shared" si="5"/>
        <v>4245.5</v>
      </c>
      <c r="E187" s="47">
        <v>4245.5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</row>
    <row r="188" spans="1:16" ht="15.75" x14ac:dyDescent="0.25">
      <c r="A188" s="37"/>
      <c r="B188" s="59" t="s">
        <v>13</v>
      </c>
      <c r="C188" s="60"/>
      <c r="D188" s="19">
        <f t="shared" si="5"/>
        <v>4245.4549999999999</v>
      </c>
      <c r="E188" s="53">
        <v>4245.4549999999999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</row>
    <row r="189" spans="1:16" ht="15.75" x14ac:dyDescent="0.25">
      <c r="A189" s="37"/>
      <c r="B189" s="59" t="s">
        <v>14</v>
      </c>
      <c r="C189" s="60"/>
      <c r="D189" s="19">
        <f t="shared" si="5"/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</row>
    <row r="190" spans="1:16" ht="47.25" x14ac:dyDescent="0.25">
      <c r="A190" s="37" t="s">
        <v>102</v>
      </c>
      <c r="B190" s="41" t="s">
        <v>94</v>
      </c>
      <c r="C190" s="13" t="s">
        <v>147</v>
      </c>
      <c r="D190" s="19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1"/>
    </row>
    <row r="191" spans="1:16" ht="15.75" x14ac:dyDescent="0.25">
      <c r="A191" s="37"/>
      <c r="B191" s="59" t="s">
        <v>137</v>
      </c>
      <c r="C191" s="60"/>
      <c r="D191" s="19">
        <f t="shared" si="5"/>
        <v>5000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5000</v>
      </c>
      <c r="P191" s="52">
        <v>0</v>
      </c>
    </row>
    <row r="192" spans="1:16" ht="15.75" x14ac:dyDescent="0.25">
      <c r="A192" s="37"/>
      <c r="B192" s="59" t="s">
        <v>13</v>
      </c>
      <c r="C192" s="60"/>
      <c r="D192" s="19">
        <f t="shared" si="5"/>
        <v>5000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3">
        <v>5000</v>
      </c>
      <c r="P192" s="52">
        <v>0</v>
      </c>
    </row>
    <row r="193" spans="1:16" ht="15.75" x14ac:dyDescent="0.25">
      <c r="A193" s="37"/>
      <c r="B193" s="59" t="s">
        <v>14</v>
      </c>
      <c r="C193" s="60"/>
      <c r="D193" s="19">
        <f t="shared" si="5"/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</row>
    <row r="194" spans="1:16" ht="47.25" x14ac:dyDescent="0.25">
      <c r="A194" s="37" t="s">
        <v>150</v>
      </c>
      <c r="B194" s="41" t="s">
        <v>94</v>
      </c>
      <c r="C194" s="13" t="s">
        <v>98</v>
      </c>
      <c r="D194" s="19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1"/>
    </row>
    <row r="195" spans="1:16" ht="15.75" x14ac:dyDescent="0.25">
      <c r="A195" s="37"/>
      <c r="B195" s="59" t="s">
        <v>137</v>
      </c>
      <c r="C195" s="60"/>
      <c r="D195" s="19">
        <f t="shared" si="5"/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</row>
    <row r="196" spans="1:16" ht="15.75" x14ac:dyDescent="0.25">
      <c r="A196" s="37"/>
      <c r="B196" s="73" t="s">
        <v>13</v>
      </c>
      <c r="C196" s="74"/>
      <c r="D196" s="19">
        <f t="shared" si="5"/>
        <v>105.3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3">
        <v>105.3</v>
      </c>
      <c r="M196" s="52">
        <v>0</v>
      </c>
      <c r="N196" s="52">
        <v>0</v>
      </c>
      <c r="O196" s="52">
        <v>0</v>
      </c>
      <c r="P196" s="52">
        <v>0</v>
      </c>
    </row>
    <row r="197" spans="1:16" ht="15.75" x14ac:dyDescent="0.25">
      <c r="A197" s="37"/>
      <c r="B197" s="59" t="s">
        <v>14</v>
      </c>
      <c r="C197" s="60"/>
      <c r="D197" s="19">
        <f t="shared" si="5"/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</row>
    <row r="198" spans="1:16" ht="63" x14ac:dyDescent="0.25">
      <c r="A198" s="37" t="s">
        <v>151</v>
      </c>
      <c r="B198" s="41" t="s">
        <v>100</v>
      </c>
      <c r="C198" s="13" t="s">
        <v>101</v>
      </c>
      <c r="D198" s="19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1"/>
    </row>
    <row r="199" spans="1:16" ht="18" customHeight="1" x14ac:dyDescent="0.25">
      <c r="A199" s="37"/>
      <c r="B199" s="59" t="s">
        <v>137</v>
      </c>
      <c r="C199" s="60"/>
      <c r="D199" s="19">
        <f t="shared" si="5"/>
        <v>12725.5</v>
      </c>
      <c r="E199" s="52">
        <v>0</v>
      </c>
      <c r="F199" s="52">
        <v>1116.2</v>
      </c>
      <c r="G199" s="52">
        <v>0</v>
      </c>
      <c r="H199" s="52">
        <v>0</v>
      </c>
      <c r="I199" s="52">
        <v>0</v>
      </c>
      <c r="J199" s="52">
        <v>0</v>
      </c>
      <c r="K199" s="52">
        <v>11609.3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</row>
    <row r="200" spans="1:16" ht="15.75" x14ac:dyDescent="0.25">
      <c r="A200" s="37"/>
      <c r="B200" s="59" t="s">
        <v>13</v>
      </c>
      <c r="C200" s="60"/>
      <c r="D200" s="19">
        <f t="shared" si="5"/>
        <v>12725.5</v>
      </c>
      <c r="E200" s="52">
        <v>0</v>
      </c>
      <c r="F200" s="53">
        <v>1116.2</v>
      </c>
      <c r="G200" s="52">
        <v>0</v>
      </c>
      <c r="H200" s="52">
        <v>0</v>
      </c>
      <c r="I200" s="52">
        <v>0</v>
      </c>
      <c r="J200" s="52">
        <v>0</v>
      </c>
      <c r="K200" s="53">
        <v>11609.3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</row>
    <row r="201" spans="1:16" ht="15.75" x14ac:dyDescent="0.25">
      <c r="A201" s="37"/>
      <c r="B201" s="59" t="s">
        <v>14</v>
      </c>
      <c r="C201" s="60"/>
      <c r="D201" s="19">
        <f t="shared" si="5"/>
        <v>3708.7548999999999</v>
      </c>
      <c r="E201" s="52">
        <v>0</v>
      </c>
      <c r="F201" s="53">
        <v>426.49650000000003</v>
      </c>
      <c r="G201" s="52">
        <v>0</v>
      </c>
      <c r="H201" s="52">
        <v>0</v>
      </c>
      <c r="I201" s="52">
        <v>0</v>
      </c>
      <c r="J201" s="52">
        <v>0</v>
      </c>
      <c r="K201" s="53">
        <v>3282.2583999999997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</row>
    <row r="202" spans="1:16" ht="80.25" customHeight="1" x14ac:dyDescent="0.25">
      <c r="A202" s="37" t="s">
        <v>212</v>
      </c>
      <c r="B202" s="41" t="s">
        <v>103</v>
      </c>
      <c r="C202" s="13" t="s">
        <v>148</v>
      </c>
      <c r="D202" s="19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1"/>
    </row>
    <row r="203" spans="1:16" ht="15.75" x14ac:dyDescent="0.25">
      <c r="A203" s="37"/>
      <c r="B203" s="59" t="s">
        <v>137</v>
      </c>
      <c r="C203" s="60"/>
      <c r="D203" s="19">
        <f t="shared" si="5"/>
        <v>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</row>
    <row r="204" spans="1:16" ht="15.75" x14ac:dyDescent="0.25">
      <c r="A204" s="37"/>
      <c r="B204" s="59" t="s">
        <v>13</v>
      </c>
      <c r="C204" s="60"/>
      <c r="D204" s="19">
        <f t="shared" si="5"/>
        <v>2892.9661000000001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3">
        <v>950</v>
      </c>
      <c r="L204" s="53">
        <v>287.85000000000002</v>
      </c>
      <c r="M204" s="53">
        <v>1655.1161000000002</v>
      </c>
      <c r="N204" s="52">
        <v>0</v>
      </c>
      <c r="O204" s="52">
        <v>0</v>
      </c>
      <c r="P204" s="52">
        <v>0</v>
      </c>
    </row>
    <row r="205" spans="1:16" ht="15.75" x14ac:dyDescent="0.25">
      <c r="A205" s="37"/>
      <c r="B205" s="59" t="s">
        <v>14</v>
      </c>
      <c r="C205" s="60"/>
      <c r="D205" s="19">
        <f t="shared" si="5"/>
        <v>287.85000000000002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3">
        <v>287.85000000000002</v>
      </c>
      <c r="M205" s="52">
        <v>0</v>
      </c>
      <c r="N205" s="52">
        <v>0</v>
      </c>
      <c r="O205" s="52">
        <v>0</v>
      </c>
      <c r="P205" s="52">
        <v>0</v>
      </c>
    </row>
    <row r="206" spans="1:16" ht="63" x14ac:dyDescent="0.25">
      <c r="A206" s="37" t="s">
        <v>216</v>
      </c>
      <c r="B206" s="21" t="s">
        <v>103</v>
      </c>
      <c r="C206" s="22" t="s">
        <v>213</v>
      </c>
      <c r="D206" s="19"/>
      <c r="E206" s="47"/>
      <c r="F206" s="47"/>
      <c r="G206" s="47"/>
      <c r="H206" s="47"/>
      <c r="I206" s="47"/>
      <c r="J206" s="47"/>
      <c r="K206" s="47"/>
      <c r="L206" s="53"/>
      <c r="M206" s="47"/>
      <c r="N206" s="47"/>
      <c r="O206" s="47"/>
      <c r="P206" s="51"/>
    </row>
    <row r="207" spans="1:16" ht="15.75" x14ac:dyDescent="0.25">
      <c r="A207" s="37"/>
      <c r="B207" s="59" t="s">
        <v>137</v>
      </c>
      <c r="C207" s="60"/>
      <c r="D207" s="19">
        <f t="shared" si="5"/>
        <v>5000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1">
        <v>5000</v>
      </c>
    </row>
    <row r="208" spans="1:16" ht="15.75" x14ac:dyDescent="0.25">
      <c r="A208" s="37"/>
      <c r="B208" s="59" t="s">
        <v>13</v>
      </c>
      <c r="C208" s="60"/>
      <c r="D208" s="19">
        <f t="shared" ref="D208:D209" si="6">SUM(E208:P208)</f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</row>
    <row r="209" spans="1:16" ht="15.75" x14ac:dyDescent="0.25">
      <c r="A209" s="37"/>
      <c r="B209" s="59" t="s">
        <v>14</v>
      </c>
      <c r="C209" s="60"/>
      <c r="D209" s="19">
        <f t="shared" si="6"/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</row>
    <row r="210" spans="1:16" ht="26.25" customHeight="1" x14ac:dyDescent="0.25">
      <c r="A210" s="14" t="s">
        <v>104</v>
      </c>
      <c r="B210" s="67" t="s">
        <v>106</v>
      </c>
      <c r="C210" s="68"/>
      <c r="D210" s="18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1"/>
    </row>
    <row r="211" spans="1:16" ht="33" customHeight="1" x14ac:dyDescent="0.25">
      <c r="A211" s="37" t="s">
        <v>105</v>
      </c>
      <c r="B211" s="41" t="s">
        <v>62</v>
      </c>
      <c r="C211" s="13" t="s">
        <v>106</v>
      </c>
      <c r="D211" s="18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1"/>
    </row>
    <row r="212" spans="1:16" ht="23.25" customHeight="1" x14ac:dyDescent="0.25">
      <c r="A212" s="37"/>
      <c r="B212" s="59" t="s">
        <v>137</v>
      </c>
      <c r="C212" s="60"/>
      <c r="D212" s="19">
        <f>SUM(E212:P212)</f>
        <v>1790129.2</v>
      </c>
      <c r="E212" s="52">
        <v>416239.3</v>
      </c>
      <c r="F212" s="52">
        <v>268767</v>
      </c>
      <c r="G212" s="52">
        <v>169091.9</v>
      </c>
      <c r="H212" s="52">
        <v>169832.5</v>
      </c>
      <c r="I212" s="52">
        <v>140535.79999999999</v>
      </c>
      <c r="J212" s="52">
        <v>207351</v>
      </c>
      <c r="K212" s="52">
        <v>106156</v>
      </c>
      <c r="L212" s="52">
        <v>129325.9</v>
      </c>
      <c r="M212" s="52">
        <v>92927.3</v>
      </c>
      <c r="N212" s="52">
        <v>89902.5</v>
      </c>
      <c r="O212" s="52">
        <v>0</v>
      </c>
      <c r="P212" s="52">
        <v>0</v>
      </c>
    </row>
    <row r="213" spans="1:16" ht="15.75" x14ac:dyDescent="0.25">
      <c r="A213" s="37"/>
      <c r="B213" s="59" t="s">
        <v>13</v>
      </c>
      <c r="C213" s="60"/>
      <c r="D213" s="19">
        <f>SUM(E213:P213)</f>
        <v>1790129.2</v>
      </c>
      <c r="E213" s="56">
        <v>416239.3</v>
      </c>
      <c r="F213" s="56">
        <v>268767</v>
      </c>
      <c r="G213" s="56">
        <v>169091.9</v>
      </c>
      <c r="H213" s="56">
        <v>169832.5</v>
      </c>
      <c r="I213" s="56">
        <v>140535.79999999999</v>
      </c>
      <c r="J213" s="56">
        <v>207351</v>
      </c>
      <c r="K213" s="56">
        <v>106156</v>
      </c>
      <c r="L213" s="56">
        <v>129325.9</v>
      </c>
      <c r="M213" s="56">
        <v>92927.3</v>
      </c>
      <c r="N213" s="56">
        <v>89902.5</v>
      </c>
      <c r="O213" s="52">
        <v>0</v>
      </c>
      <c r="P213" s="52">
        <v>0</v>
      </c>
    </row>
    <row r="214" spans="1:16" ht="15.75" x14ac:dyDescent="0.25">
      <c r="A214" s="37"/>
      <c r="B214" s="59" t="s">
        <v>14</v>
      </c>
      <c r="C214" s="60"/>
      <c r="D214" s="19">
        <f>SUM(E214:P214)</f>
        <v>639208</v>
      </c>
      <c r="E214" s="56">
        <v>138746.4</v>
      </c>
      <c r="F214" s="56">
        <v>101588.8</v>
      </c>
      <c r="G214" s="56">
        <v>70363.600000000006</v>
      </c>
      <c r="H214" s="56">
        <v>56610.8</v>
      </c>
      <c r="I214" s="56">
        <v>46845.2</v>
      </c>
      <c r="J214" s="56">
        <v>69116.800000000003</v>
      </c>
      <c r="K214" s="56">
        <v>44185.2</v>
      </c>
      <c r="L214" s="56">
        <v>43108.4</v>
      </c>
      <c r="M214" s="56">
        <v>38675.599999999999</v>
      </c>
      <c r="N214" s="56">
        <v>29967.200000000001</v>
      </c>
      <c r="O214" s="52">
        <v>0</v>
      </c>
      <c r="P214" s="52">
        <v>0</v>
      </c>
    </row>
    <row r="215" spans="1:16" ht="15.75" x14ac:dyDescent="0.25">
      <c r="A215" s="14" t="s">
        <v>108</v>
      </c>
      <c r="B215" s="67" t="s">
        <v>158</v>
      </c>
      <c r="C215" s="68"/>
      <c r="D215" s="18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1"/>
    </row>
    <row r="216" spans="1:16" ht="36.75" customHeight="1" x14ac:dyDescent="0.25">
      <c r="A216" s="37" t="s">
        <v>110</v>
      </c>
      <c r="B216" s="41" t="s">
        <v>62</v>
      </c>
      <c r="C216" s="13" t="s">
        <v>107</v>
      </c>
      <c r="D216" s="18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1"/>
    </row>
    <row r="217" spans="1:16" ht="15.75" x14ac:dyDescent="0.25">
      <c r="A217" s="37"/>
      <c r="B217" s="59" t="s">
        <v>137</v>
      </c>
      <c r="C217" s="60"/>
      <c r="D217" s="19">
        <f t="shared" ref="D217:D219" si="7">SUM(E217:P217)</f>
        <v>20880</v>
      </c>
      <c r="E217" s="52">
        <v>1140</v>
      </c>
      <c r="F217" s="52">
        <v>1500</v>
      </c>
      <c r="G217" s="52">
        <v>600</v>
      </c>
      <c r="H217" s="52">
        <v>650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90</v>
      </c>
      <c r="O217" s="52">
        <v>100</v>
      </c>
      <c r="P217" s="52">
        <v>16800</v>
      </c>
    </row>
    <row r="218" spans="1:16" ht="15.75" x14ac:dyDescent="0.25">
      <c r="A218" s="37"/>
      <c r="B218" s="59" t="s">
        <v>13</v>
      </c>
      <c r="C218" s="60"/>
      <c r="D218" s="19">
        <f t="shared" si="7"/>
        <v>18635.099999999999</v>
      </c>
      <c r="E218" s="48">
        <v>2065</v>
      </c>
      <c r="F218" s="48">
        <v>2195</v>
      </c>
      <c r="G218" s="48">
        <v>1595</v>
      </c>
      <c r="H218" s="48">
        <v>1575</v>
      </c>
      <c r="I218" s="48">
        <v>2095</v>
      </c>
      <c r="J218" s="48">
        <v>2110</v>
      </c>
      <c r="K218" s="48">
        <v>595</v>
      </c>
      <c r="L218" s="48">
        <v>595</v>
      </c>
      <c r="M218" s="48">
        <v>595</v>
      </c>
      <c r="N218" s="48">
        <v>2175.1</v>
      </c>
      <c r="O218" s="48">
        <v>1300</v>
      </c>
      <c r="P218" s="48">
        <v>1740</v>
      </c>
    </row>
    <row r="219" spans="1:16" ht="15.75" x14ac:dyDescent="0.25">
      <c r="A219" s="37"/>
      <c r="B219" s="59" t="s">
        <v>14</v>
      </c>
      <c r="C219" s="60"/>
      <c r="D219" s="19">
        <f t="shared" si="7"/>
        <v>16895.099999999999</v>
      </c>
      <c r="E219" s="48">
        <v>2065</v>
      </c>
      <c r="F219" s="48">
        <v>2195</v>
      </c>
      <c r="G219" s="48">
        <v>1595</v>
      </c>
      <c r="H219" s="48">
        <v>1575</v>
      </c>
      <c r="I219" s="48">
        <v>2095</v>
      </c>
      <c r="J219" s="48">
        <v>2110</v>
      </c>
      <c r="K219" s="48">
        <v>595</v>
      </c>
      <c r="L219" s="48">
        <v>595</v>
      </c>
      <c r="M219" s="48">
        <v>595</v>
      </c>
      <c r="N219" s="48">
        <v>2175.1</v>
      </c>
      <c r="O219" s="48">
        <v>1300</v>
      </c>
      <c r="P219" s="52">
        <v>0</v>
      </c>
    </row>
    <row r="220" spans="1:16" ht="15.75" x14ac:dyDescent="0.25">
      <c r="A220" s="14" t="s">
        <v>126</v>
      </c>
      <c r="B220" s="67" t="s">
        <v>109</v>
      </c>
      <c r="C220" s="68"/>
      <c r="D220" s="18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1"/>
    </row>
    <row r="221" spans="1:16" ht="15.75" x14ac:dyDescent="0.25">
      <c r="A221" s="37"/>
      <c r="B221" s="59" t="s">
        <v>137</v>
      </c>
      <c r="C221" s="60"/>
      <c r="D221" s="19">
        <f>D225+D293</f>
        <v>4299700.8</v>
      </c>
      <c r="E221" s="19">
        <f t="shared" ref="E221:P221" si="8">E225+E293</f>
        <v>658043.4</v>
      </c>
      <c r="F221" s="19">
        <f t="shared" si="8"/>
        <v>380732.3000000001</v>
      </c>
      <c r="G221" s="19">
        <f t="shared" si="8"/>
        <v>317714.59999999992</v>
      </c>
      <c r="H221" s="19">
        <f t="shared" si="8"/>
        <v>267651.79999999987</v>
      </c>
      <c r="I221" s="19">
        <f t="shared" si="8"/>
        <v>282093.19999999995</v>
      </c>
      <c r="J221" s="19">
        <f t="shared" si="8"/>
        <v>351451.6</v>
      </c>
      <c r="K221" s="19">
        <f t="shared" si="8"/>
        <v>246151.49999999997</v>
      </c>
      <c r="L221" s="19">
        <f t="shared" si="8"/>
        <v>466480.2</v>
      </c>
      <c r="M221" s="19">
        <f t="shared" si="8"/>
        <v>156433.70000000004</v>
      </c>
      <c r="N221" s="19">
        <f t="shared" si="8"/>
        <v>202785.9</v>
      </c>
      <c r="O221" s="19">
        <f t="shared" si="8"/>
        <v>963082.60000000009</v>
      </c>
      <c r="P221" s="19">
        <f t="shared" si="8"/>
        <v>7080</v>
      </c>
    </row>
    <row r="222" spans="1:16" ht="15.75" x14ac:dyDescent="0.25">
      <c r="A222" s="37"/>
      <c r="B222" s="59" t="s">
        <v>13</v>
      </c>
      <c r="C222" s="60"/>
      <c r="D222" s="19">
        <f>D226+D294</f>
        <v>4400500.4001000002</v>
      </c>
      <c r="E222" s="19">
        <f t="shared" ref="E222:P222" si="9">E226+E294</f>
        <v>676331.89999999991</v>
      </c>
      <c r="F222" s="19">
        <f t="shared" si="9"/>
        <v>384879.21790000005</v>
      </c>
      <c r="G222" s="19">
        <f t="shared" si="9"/>
        <v>336298.95899999986</v>
      </c>
      <c r="H222" s="19">
        <f t="shared" si="9"/>
        <v>268121.09999999986</v>
      </c>
      <c r="I222" s="19">
        <f t="shared" si="9"/>
        <v>301357.09999999992</v>
      </c>
      <c r="J222" s="19">
        <f t="shared" si="9"/>
        <v>364904.72320000001</v>
      </c>
      <c r="K222" s="19">
        <f t="shared" si="9"/>
        <v>246854.99999999997</v>
      </c>
      <c r="L222" s="19">
        <f t="shared" si="9"/>
        <v>470556.49999999994</v>
      </c>
      <c r="M222" s="19">
        <f t="shared" si="9"/>
        <v>162048.60000000006</v>
      </c>
      <c r="N222" s="19">
        <f t="shared" si="9"/>
        <v>207004.6</v>
      </c>
      <c r="O222" s="19">
        <f t="shared" si="9"/>
        <v>975062.70000000007</v>
      </c>
      <c r="P222" s="19">
        <f t="shared" si="9"/>
        <v>7080</v>
      </c>
    </row>
    <row r="223" spans="1:16" ht="15.75" x14ac:dyDescent="0.25">
      <c r="A223" s="37"/>
      <c r="B223" s="59" t="s">
        <v>14</v>
      </c>
      <c r="C223" s="60"/>
      <c r="D223" s="19">
        <f>D227+D295</f>
        <v>1122089.5786000001</v>
      </c>
      <c r="E223" s="19">
        <f t="shared" ref="E223:O223" si="10">E227+E295</f>
        <v>169689.96609999999</v>
      </c>
      <c r="F223" s="19">
        <f t="shared" si="10"/>
        <v>96746.171000000017</v>
      </c>
      <c r="G223" s="19">
        <f t="shared" si="10"/>
        <v>85984.154999999984</v>
      </c>
      <c r="H223" s="19">
        <f t="shared" si="10"/>
        <v>68390.213000000003</v>
      </c>
      <c r="I223" s="19">
        <f t="shared" si="10"/>
        <v>77017.412999999986</v>
      </c>
      <c r="J223" s="19">
        <f t="shared" si="10"/>
        <v>90017.074999999983</v>
      </c>
      <c r="K223" s="19">
        <f t="shared" si="10"/>
        <v>63477.816400000003</v>
      </c>
      <c r="L223" s="19">
        <f t="shared" si="10"/>
        <v>128531.4247</v>
      </c>
      <c r="M223" s="19">
        <f t="shared" si="10"/>
        <v>40768.624999999993</v>
      </c>
      <c r="N223" s="19">
        <f t="shared" si="10"/>
        <v>52736.710999999996</v>
      </c>
      <c r="O223" s="19">
        <f t="shared" si="10"/>
        <v>248730.00839999996</v>
      </c>
      <c r="P223" s="52">
        <v>0</v>
      </c>
    </row>
    <row r="224" spans="1:16" ht="15.75" x14ac:dyDescent="0.25">
      <c r="A224" s="14" t="s">
        <v>128</v>
      </c>
      <c r="B224" s="67" t="s">
        <v>111</v>
      </c>
      <c r="C224" s="68"/>
      <c r="D224" s="19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3"/>
    </row>
    <row r="225" spans="1:16" ht="15.75" x14ac:dyDescent="0.25">
      <c r="A225" s="37"/>
      <c r="B225" s="59" t="s">
        <v>137</v>
      </c>
      <c r="C225" s="60"/>
      <c r="D225" s="19">
        <f>D229+D233+D237+D241+D245+D249+D253+D257+D261+D265+D269+D273+D277+D281+D285+D289</f>
        <v>4280818.0999999996</v>
      </c>
      <c r="E225" s="19">
        <f t="shared" ref="E225:P225" si="11">E229+E233+E237+E241+E245+E249+E253+E257+E261+E265+E269+E273+E277+E281+E285+E289</f>
        <v>658041.4</v>
      </c>
      <c r="F225" s="19">
        <f t="shared" si="11"/>
        <v>376788.90000000008</v>
      </c>
      <c r="G225" s="19">
        <f t="shared" si="11"/>
        <v>315741.89999999991</v>
      </c>
      <c r="H225" s="19">
        <f t="shared" si="11"/>
        <v>267650.1999999999</v>
      </c>
      <c r="I225" s="19">
        <f t="shared" si="11"/>
        <v>282091.59999999998</v>
      </c>
      <c r="J225" s="19">
        <f t="shared" si="11"/>
        <v>338503.1</v>
      </c>
      <c r="K225" s="19">
        <f t="shared" si="11"/>
        <v>246149.99999999997</v>
      </c>
      <c r="L225" s="19">
        <f t="shared" si="11"/>
        <v>466477</v>
      </c>
      <c r="M225" s="19">
        <f t="shared" si="11"/>
        <v>156432.60000000003</v>
      </c>
      <c r="N225" s="19">
        <f t="shared" si="11"/>
        <v>202784.6</v>
      </c>
      <c r="O225" s="19">
        <f t="shared" si="11"/>
        <v>963076.8</v>
      </c>
      <c r="P225" s="19">
        <f t="shared" si="11"/>
        <v>7080</v>
      </c>
    </row>
    <row r="226" spans="1:16" ht="15.75" x14ac:dyDescent="0.25">
      <c r="A226" s="37"/>
      <c r="B226" s="59" t="s">
        <v>13</v>
      </c>
      <c r="C226" s="60"/>
      <c r="D226" s="19">
        <f t="shared" ref="D226:P227" si="12">D230+D234+D238+D242+D246+D250+D254+D258+D262+D266+D270+D274+D278+D282+D286+D290</f>
        <v>4381617.7</v>
      </c>
      <c r="E226" s="19">
        <f t="shared" si="12"/>
        <v>676329.89999999991</v>
      </c>
      <c r="F226" s="19">
        <f t="shared" si="12"/>
        <v>380935.80000000005</v>
      </c>
      <c r="G226" s="19">
        <f t="shared" si="12"/>
        <v>334326.29999999987</v>
      </c>
      <c r="H226" s="19">
        <f t="shared" si="12"/>
        <v>268119.49999999988</v>
      </c>
      <c r="I226" s="19">
        <f t="shared" si="12"/>
        <v>301355.49999999994</v>
      </c>
      <c r="J226" s="19">
        <f t="shared" si="12"/>
        <v>351956.2</v>
      </c>
      <c r="K226" s="19">
        <f t="shared" si="12"/>
        <v>246853.49999999997</v>
      </c>
      <c r="L226" s="19">
        <f t="shared" si="12"/>
        <v>470553.29999999993</v>
      </c>
      <c r="M226" s="19">
        <f t="shared" si="12"/>
        <v>162047.50000000006</v>
      </c>
      <c r="N226" s="19">
        <f t="shared" si="12"/>
        <v>207003.30000000002</v>
      </c>
      <c r="O226" s="19">
        <f t="shared" si="12"/>
        <v>975056.9</v>
      </c>
      <c r="P226" s="19">
        <f t="shared" si="12"/>
        <v>7080</v>
      </c>
    </row>
    <row r="227" spans="1:16" ht="15.75" x14ac:dyDescent="0.25">
      <c r="A227" s="37"/>
      <c r="B227" s="59" t="s">
        <v>14</v>
      </c>
      <c r="C227" s="60"/>
      <c r="D227" s="19">
        <f t="shared" si="12"/>
        <v>1122077.7786000001</v>
      </c>
      <c r="E227" s="19">
        <f t="shared" si="12"/>
        <v>169689.96609999999</v>
      </c>
      <c r="F227" s="19">
        <f t="shared" si="12"/>
        <v>96746.171000000017</v>
      </c>
      <c r="G227" s="19">
        <f t="shared" si="12"/>
        <v>85984.154999999984</v>
      </c>
      <c r="H227" s="19">
        <f t="shared" si="12"/>
        <v>68390.213000000003</v>
      </c>
      <c r="I227" s="19">
        <f t="shared" si="12"/>
        <v>77017.412999999986</v>
      </c>
      <c r="J227" s="19">
        <f t="shared" si="12"/>
        <v>90017.074999999983</v>
      </c>
      <c r="K227" s="19">
        <f t="shared" si="12"/>
        <v>63476.316400000003</v>
      </c>
      <c r="L227" s="19">
        <f t="shared" si="12"/>
        <v>128528.22470000001</v>
      </c>
      <c r="M227" s="19">
        <f t="shared" si="12"/>
        <v>40768.624999999993</v>
      </c>
      <c r="N227" s="19">
        <f t="shared" si="12"/>
        <v>52735.410999999993</v>
      </c>
      <c r="O227" s="19">
        <f t="shared" si="12"/>
        <v>248724.20839999997</v>
      </c>
      <c r="P227" s="52">
        <v>0</v>
      </c>
    </row>
    <row r="228" spans="1:16" ht="94.5" x14ac:dyDescent="0.25">
      <c r="A228" s="37" t="s">
        <v>161</v>
      </c>
      <c r="B228" s="41" t="s">
        <v>32</v>
      </c>
      <c r="C228" s="13" t="s">
        <v>162</v>
      </c>
      <c r="D228" s="19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3"/>
    </row>
    <row r="229" spans="1:16" ht="15.75" x14ac:dyDescent="0.25">
      <c r="A229" s="37"/>
      <c r="B229" s="59" t="s">
        <v>137</v>
      </c>
      <c r="C229" s="60"/>
      <c r="D229" s="19">
        <f t="shared" ref="D229:D299" si="13">SUM(E229:P229)</f>
        <v>56605.2</v>
      </c>
      <c r="E229" s="52">
        <v>6185.9</v>
      </c>
      <c r="F229" s="52">
        <v>3208.9</v>
      </c>
      <c r="G229" s="52">
        <v>5080.5</v>
      </c>
      <c r="H229" s="52">
        <v>2264.8000000000002</v>
      </c>
      <c r="I229" s="52">
        <v>2965.4</v>
      </c>
      <c r="J229" s="52">
        <v>3620.8</v>
      </c>
      <c r="K229" s="52">
        <v>3088.8</v>
      </c>
      <c r="L229" s="52">
        <v>6565.9</v>
      </c>
      <c r="M229" s="52">
        <v>2198.6</v>
      </c>
      <c r="N229" s="52">
        <v>1748</v>
      </c>
      <c r="O229" s="52">
        <v>19677.599999999999</v>
      </c>
      <c r="P229" s="52">
        <v>0</v>
      </c>
    </row>
    <row r="230" spans="1:16" ht="15.75" x14ac:dyDescent="0.25">
      <c r="A230" s="37"/>
      <c r="B230" s="59" t="s">
        <v>13</v>
      </c>
      <c r="C230" s="60"/>
      <c r="D230" s="19">
        <f t="shared" si="13"/>
        <v>56605.2</v>
      </c>
      <c r="E230" s="53">
        <v>6185.9</v>
      </c>
      <c r="F230" s="53">
        <v>3208.9</v>
      </c>
      <c r="G230" s="53">
        <v>5080.5</v>
      </c>
      <c r="H230" s="53">
        <v>2264.8000000000002</v>
      </c>
      <c r="I230" s="53">
        <v>2965.4</v>
      </c>
      <c r="J230" s="53">
        <v>3620.8</v>
      </c>
      <c r="K230" s="53">
        <v>3088.8</v>
      </c>
      <c r="L230" s="53">
        <v>6565.9</v>
      </c>
      <c r="M230" s="53">
        <v>2198.6</v>
      </c>
      <c r="N230" s="53">
        <v>1748</v>
      </c>
      <c r="O230" s="53">
        <v>19677.599999999999</v>
      </c>
      <c r="P230" s="52">
        <v>0</v>
      </c>
    </row>
    <row r="231" spans="1:16" ht="15.75" x14ac:dyDescent="0.25">
      <c r="A231" s="37"/>
      <c r="B231" s="59" t="s">
        <v>14</v>
      </c>
      <c r="C231" s="60"/>
      <c r="D231" s="19">
        <f t="shared" si="13"/>
        <v>16768.8</v>
      </c>
      <c r="E231" s="53">
        <v>2510</v>
      </c>
      <c r="F231" s="53">
        <v>1050</v>
      </c>
      <c r="G231" s="53">
        <v>1700</v>
      </c>
      <c r="H231" s="53">
        <v>600</v>
      </c>
      <c r="I231" s="53">
        <v>1000</v>
      </c>
      <c r="J231" s="53">
        <v>1050</v>
      </c>
      <c r="K231" s="53">
        <v>938.8</v>
      </c>
      <c r="L231" s="53">
        <v>1800</v>
      </c>
      <c r="M231" s="53">
        <v>600</v>
      </c>
      <c r="N231" s="53">
        <v>530</v>
      </c>
      <c r="O231" s="53">
        <v>4990</v>
      </c>
      <c r="P231" s="52">
        <v>0</v>
      </c>
    </row>
    <row r="232" spans="1:16" ht="132" customHeight="1" x14ac:dyDescent="0.25">
      <c r="A232" s="37" t="s">
        <v>173</v>
      </c>
      <c r="B232" s="41" t="s">
        <v>32</v>
      </c>
      <c r="C232" s="13" t="s">
        <v>163</v>
      </c>
      <c r="D232" s="19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3"/>
    </row>
    <row r="233" spans="1:16" ht="15.75" x14ac:dyDescent="0.25">
      <c r="A233" s="37"/>
      <c r="B233" s="59" t="s">
        <v>137</v>
      </c>
      <c r="C233" s="60"/>
      <c r="D233" s="19">
        <f t="shared" si="13"/>
        <v>91268.6</v>
      </c>
      <c r="E233" s="52">
        <v>51861.3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16337</v>
      </c>
      <c r="M233" s="52">
        <v>0</v>
      </c>
      <c r="N233" s="52">
        <v>0</v>
      </c>
      <c r="O233" s="52">
        <v>23070.3</v>
      </c>
      <c r="P233" s="52">
        <v>0</v>
      </c>
    </row>
    <row r="234" spans="1:16" ht="15.75" x14ac:dyDescent="0.25">
      <c r="A234" s="37"/>
      <c r="B234" s="59" t="s">
        <v>13</v>
      </c>
      <c r="C234" s="60"/>
      <c r="D234" s="19">
        <f t="shared" si="13"/>
        <v>91268.6</v>
      </c>
      <c r="E234" s="53">
        <v>51861.3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3">
        <v>16337</v>
      </c>
      <c r="M234" s="52">
        <v>0</v>
      </c>
      <c r="N234" s="52">
        <v>0</v>
      </c>
      <c r="O234" s="53">
        <v>23070.3</v>
      </c>
      <c r="P234" s="52">
        <v>0</v>
      </c>
    </row>
    <row r="235" spans="1:16" ht="15.75" x14ac:dyDescent="0.25">
      <c r="A235" s="37"/>
      <c r="B235" s="59" t="s">
        <v>14</v>
      </c>
      <c r="C235" s="60"/>
      <c r="D235" s="19">
        <f t="shared" si="13"/>
        <v>22462.387999999999</v>
      </c>
      <c r="E235" s="53">
        <v>11328.137000000001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3">
        <v>4084.2510000000002</v>
      </c>
      <c r="M235" s="52">
        <v>0</v>
      </c>
      <c r="N235" s="52">
        <v>0</v>
      </c>
      <c r="O235" s="53">
        <v>7050</v>
      </c>
      <c r="P235" s="52">
        <v>0</v>
      </c>
    </row>
    <row r="236" spans="1:16" ht="134.25" customHeight="1" x14ac:dyDescent="0.25">
      <c r="A236" s="37" t="s">
        <v>174</v>
      </c>
      <c r="B236" s="41" t="s">
        <v>32</v>
      </c>
      <c r="C236" s="13" t="s">
        <v>164</v>
      </c>
      <c r="D236" s="19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3"/>
    </row>
    <row r="237" spans="1:16" ht="15.75" x14ac:dyDescent="0.25">
      <c r="A237" s="37"/>
      <c r="B237" s="59" t="s">
        <v>137</v>
      </c>
      <c r="C237" s="60"/>
      <c r="D237" s="19">
        <f t="shared" si="13"/>
        <v>3839989.2</v>
      </c>
      <c r="E237" s="52">
        <v>574179.30000000005</v>
      </c>
      <c r="F237" s="52">
        <v>334788.90000000002</v>
      </c>
      <c r="G237" s="52">
        <v>299230.59999999998</v>
      </c>
      <c r="H237" s="52">
        <v>254471.2</v>
      </c>
      <c r="I237" s="52">
        <v>265065.90000000002</v>
      </c>
      <c r="J237" s="52">
        <v>322575.3</v>
      </c>
      <c r="K237" s="52">
        <v>201972.7</v>
      </c>
      <c r="L237" s="52">
        <v>389135.4</v>
      </c>
      <c r="M237" s="52">
        <v>145822.5</v>
      </c>
      <c r="N237" s="52">
        <v>191063.6</v>
      </c>
      <c r="O237" s="52">
        <v>861683.8</v>
      </c>
      <c r="P237" s="52">
        <v>0</v>
      </c>
    </row>
    <row r="238" spans="1:16" ht="15.75" x14ac:dyDescent="0.25">
      <c r="A238" s="37"/>
      <c r="B238" s="59" t="s">
        <v>13</v>
      </c>
      <c r="C238" s="60"/>
      <c r="D238" s="19">
        <f t="shared" si="13"/>
        <v>3940788.8</v>
      </c>
      <c r="E238" s="53">
        <v>592420.19999999995</v>
      </c>
      <c r="F238" s="53">
        <v>338827.2</v>
      </c>
      <c r="G238" s="53">
        <v>317742.3</v>
      </c>
      <c r="H238" s="53">
        <v>254771.8</v>
      </c>
      <c r="I238" s="53">
        <v>284250.3</v>
      </c>
      <c r="J238" s="53">
        <v>336187.5</v>
      </c>
      <c r="K238" s="53">
        <v>202603.5</v>
      </c>
      <c r="L238" s="53">
        <v>394126.3</v>
      </c>
      <c r="M238" s="53">
        <v>151275.70000000001</v>
      </c>
      <c r="N238" s="53">
        <v>195113.60000000001</v>
      </c>
      <c r="O238" s="53">
        <v>873470.4</v>
      </c>
      <c r="P238" s="52">
        <v>0</v>
      </c>
    </row>
    <row r="239" spans="1:16" ht="15.75" x14ac:dyDescent="0.25">
      <c r="A239" s="37"/>
      <c r="B239" s="59" t="s">
        <v>14</v>
      </c>
      <c r="C239" s="60"/>
      <c r="D239" s="19">
        <f t="shared" si="13"/>
        <v>985199.90000000014</v>
      </c>
      <c r="E239" s="53">
        <v>148196.54999999999</v>
      </c>
      <c r="F239" s="53">
        <v>84798.15</v>
      </c>
      <c r="G239" s="53">
        <v>79932.407999999996</v>
      </c>
      <c r="H239" s="53">
        <v>63711.868000000002</v>
      </c>
      <c r="I239" s="53">
        <v>71077.649999999994</v>
      </c>
      <c r="J239" s="53">
        <v>84262.55</v>
      </c>
      <c r="K239" s="53">
        <v>50601.38</v>
      </c>
      <c r="L239" s="53">
        <v>97855.9</v>
      </c>
      <c r="M239" s="53">
        <v>37303.75</v>
      </c>
      <c r="N239" s="53">
        <v>48843.936000000002</v>
      </c>
      <c r="O239" s="53">
        <v>218615.758</v>
      </c>
      <c r="P239" s="52">
        <v>0</v>
      </c>
    </row>
    <row r="240" spans="1:16" ht="47.25" x14ac:dyDescent="0.25">
      <c r="A240" s="37" t="s">
        <v>175</v>
      </c>
      <c r="B240" s="41" t="s">
        <v>32</v>
      </c>
      <c r="C240" s="13" t="s">
        <v>112</v>
      </c>
      <c r="D240" s="19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3"/>
    </row>
    <row r="241" spans="1:16" ht="15.75" x14ac:dyDescent="0.25">
      <c r="A241" s="37"/>
      <c r="B241" s="59" t="s">
        <v>137</v>
      </c>
      <c r="C241" s="60"/>
      <c r="D241" s="19">
        <f t="shared" si="13"/>
        <v>24749.100000000006</v>
      </c>
      <c r="E241" s="52">
        <v>3523.5</v>
      </c>
      <c r="F241" s="52">
        <v>2628.5</v>
      </c>
      <c r="G241" s="52">
        <v>1572.3</v>
      </c>
      <c r="H241" s="52">
        <v>1405.3</v>
      </c>
      <c r="I241" s="52">
        <v>1363.5</v>
      </c>
      <c r="J241" s="52">
        <v>1530.6</v>
      </c>
      <c r="K241" s="52">
        <v>1321.7</v>
      </c>
      <c r="L241" s="52">
        <v>2324.1999999999998</v>
      </c>
      <c r="M241" s="52">
        <v>1321.7</v>
      </c>
      <c r="N241" s="52">
        <v>1321.7</v>
      </c>
      <c r="O241" s="52">
        <v>6436.1</v>
      </c>
      <c r="P241" s="52">
        <v>0</v>
      </c>
    </row>
    <row r="242" spans="1:16" ht="15.75" x14ac:dyDescent="0.25">
      <c r="A242" s="37"/>
      <c r="B242" s="59" t="s">
        <v>13</v>
      </c>
      <c r="C242" s="60"/>
      <c r="D242" s="19">
        <f t="shared" si="13"/>
        <v>24749.100000000006</v>
      </c>
      <c r="E242" s="53">
        <v>3523.5</v>
      </c>
      <c r="F242" s="53">
        <v>2628.5</v>
      </c>
      <c r="G242" s="53">
        <v>1572.3</v>
      </c>
      <c r="H242" s="53">
        <v>1405.3</v>
      </c>
      <c r="I242" s="53">
        <v>1363.5</v>
      </c>
      <c r="J242" s="53">
        <v>1530.6</v>
      </c>
      <c r="K242" s="53">
        <v>1321.7</v>
      </c>
      <c r="L242" s="53">
        <v>2324.1999999999998</v>
      </c>
      <c r="M242" s="53">
        <v>1321.7</v>
      </c>
      <c r="N242" s="53">
        <v>1321.7</v>
      </c>
      <c r="O242" s="53">
        <v>6436.1</v>
      </c>
      <c r="P242" s="52">
        <v>0</v>
      </c>
    </row>
    <row r="243" spans="1:16" ht="15.75" x14ac:dyDescent="0.25">
      <c r="A243" s="37"/>
      <c r="B243" s="59" t="s">
        <v>14</v>
      </c>
      <c r="C243" s="60"/>
      <c r="D243" s="19">
        <f t="shared" si="13"/>
        <v>7312.5749999999989</v>
      </c>
      <c r="E243" s="53">
        <v>880.875</v>
      </c>
      <c r="F243" s="53">
        <v>657.1</v>
      </c>
      <c r="G243" s="53">
        <v>393.05</v>
      </c>
      <c r="H243" s="53">
        <v>351.4</v>
      </c>
      <c r="I243" s="53">
        <v>340.85</v>
      </c>
      <c r="J243" s="53">
        <v>382.6</v>
      </c>
      <c r="K243" s="53">
        <v>330.5</v>
      </c>
      <c r="L243" s="53">
        <v>581.1</v>
      </c>
      <c r="M243" s="53">
        <v>330.5</v>
      </c>
      <c r="N243" s="53">
        <v>330.5</v>
      </c>
      <c r="O243" s="53">
        <v>2734.1</v>
      </c>
      <c r="P243" s="52">
        <v>0</v>
      </c>
    </row>
    <row r="244" spans="1:16" ht="110.25" x14ac:dyDescent="0.25">
      <c r="A244" s="37" t="s">
        <v>176</v>
      </c>
      <c r="B244" s="41" t="s">
        <v>113</v>
      </c>
      <c r="C244" s="13" t="s">
        <v>165</v>
      </c>
      <c r="D244" s="19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3"/>
    </row>
    <row r="245" spans="1:16" ht="15.75" x14ac:dyDescent="0.25">
      <c r="A245" s="37"/>
      <c r="B245" s="59" t="s">
        <v>137</v>
      </c>
      <c r="C245" s="60"/>
      <c r="D245" s="19">
        <f t="shared" si="13"/>
        <v>2180.4</v>
      </c>
      <c r="E245" s="52">
        <v>521.4</v>
      </c>
      <c r="F245" s="52">
        <v>284.39999999999998</v>
      </c>
      <c r="G245" s="52">
        <v>94.8</v>
      </c>
      <c r="H245" s="52">
        <v>189.6</v>
      </c>
      <c r="I245" s="52">
        <v>189.6</v>
      </c>
      <c r="J245" s="52">
        <v>521.4</v>
      </c>
      <c r="K245" s="52">
        <v>142.19999999999999</v>
      </c>
      <c r="L245" s="52">
        <v>47.4</v>
      </c>
      <c r="M245" s="52">
        <v>94.8</v>
      </c>
      <c r="N245" s="52">
        <v>94.8</v>
      </c>
      <c r="O245" s="52">
        <v>0</v>
      </c>
      <c r="P245" s="52">
        <v>0</v>
      </c>
    </row>
    <row r="246" spans="1:16" ht="15.75" x14ac:dyDescent="0.25">
      <c r="A246" s="37"/>
      <c r="B246" s="59" t="s">
        <v>13</v>
      </c>
      <c r="C246" s="60"/>
      <c r="D246" s="19">
        <f t="shared" si="13"/>
        <v>2180.4</v>
      </c>
      <c r="E246" s="53">
        <v>521.4</v>
      </c>
      <c r="F246" s="53">
        <v>284.39999999999998</v>
      </c>
      <c r="G246" s="53">
        <v>94.8</v>
      </c>
      <c r="H246" s="53">
        <v>189.6</v>
      </c>
      <c r="I246" s="53">
        <v>189.6</v>
      </c>
      <c r="J246" s="53">
        <v>521.4</v>
      </c>
      <c r="K246" s="53">
        <v>142.19999999999999</v>
      </c>
      <c r="L246" s="53">
        <v>47.4</v>
      </c>
      <c r="M246" s="53">
        <v>94.8</v>
      </c>
      <c r="N246" s="53">
        <v>94.8</v>
      </c>
      <c r="O246" s="52">
        <v>0</v>
      </c>
      <c r="P246" s="52">
        <v>0</v>
      </c>
    </row>
    <row r="247" spans="1:16" ht="15.75" x14ac:dyDescent="0.25">
      <c r="A247" s="37"/>
      <c r="B247" s="59" t="s">
        <v>14</v>
      </c>
      <c r="C247" s="60"/>
      <c r="D247" s="19">
        <f t="shared" si="13"/>
        <v>874.54799999999989</v>
      </c>
      <c r="E247" s="53">
        <v>260.7</v>
      </c>
      <c r="F247" s="53">
        <v>139.84800000000001</v>
      </c>
      <c r="G247" s="53">
        <v>47.4</v>
      </c>
      <c r="H247" s="53"/>
      <c r="I247" s="53"/>
      <c r="J247" s="53">
        <v>260.7</v>
      </c>
      <c r="K247" s="53">
        <v>71.099999999999994</v>
      </c>
      <c r="L247" s="53"/>
      <c r="M247" s="53">
        <v>47.4</v>
      </c>
      <c r="N247" s="53">
        <v>47.4</v>
      </c>
      <c r="O247" s="52">
        <v>0</v>
      </c>
      <c r="P247" s="52">
        <v>0</v>
      </c>
    </row>
    <row r="248" spans="1:16" ht="63" x14ac:dyDescent="0.25">
      <c r="A248" s="37" t="s">
        <v>177</v>
      </c>
      <c r="B248" s="41" t="s">
        <v>113</v>
      </c>
      <c r="C248" s="13" t="s">
        <v>114</v>
      </c>
      <c r="D248" s="19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3"/>
    </row>
    <row r="249" spans="1:16" ht="15.75" x14ac:dyDescent="0.25">
      <c r="A249" s="37"/>
      <c r="B249" s="59" t="s">
        <v>137</v>
      </c>
      <c r="C249" s="60"/>
      <c r="D249" s="19">
        <f t="shared" si="13"/>
        <v>7559.8999999999987</v>
      </c>
      <c r="E249" s="52">
        <v>266.89999999999998</v>
      </c>
      <c r="F249" s="52">
        <v>177.4</v>
      </c>
      <c r="G249" s="52">
        <v>355.9</v>
      </c>
      <c r="H249" s="52">
        <v>355.9</v>
      </c>
      <c r="I249" s="52">
        <v>445.1</v>
      </c>
      <c r="J249" s="52">
        <v>445.1</v>
      </c>
      <c r="K249" s="52">
        <v>355.9</v>
      </c>
      <c r="L249" s="52">
        <v>1867.7</v>
      </c>
      <c r="M249" s="52">
        <v>266.89999999999998</v>
      </c>
      <c r="N249" s="52">
        <v>355.9</v>
      </c>
      <c r="O249" s="52">
        <v>2667.2</v>
      </c>
      <c r="P249" s="52">
        <v>0</v>
      </c>
    </row>
    <row r="250" spans="1:16" ht="15.75" x14ac:dyDescent="0.25">
      <c r="A250" s="37"/>
      <c r="B250" s="59" t="s">
        <v>13</v>
      </c>
      <c r="C250" s="60"/>
      <c r="D250" s="19">
        <f t="shared" si="13"/>
        <v>7559.9</v>
      </c>
      <c r="E250" s="53">
        <v>314.5</v>
      </c>
      <c r="F250" s="53">
        <v>286</v>
      </c>
      <c r="G250" s="53">
        <v>428.6</v>
      </c>
      <c r="H250" s="53">
        <v>524.6</v>
      </c>
      <c r="I250" s="53">
        <v>524.6</v>
      </c>
      <c r="J250" s="53">
        <v>286</v>
      </c>
      <c r="K250" s="53">
        <v>428.6</v>
      </c>
      <c r="L250" s="53">
        <v>953.1</v>
      </c>
      <c r="M250" s="53">
        <v>428.6</v>
      </c>
      <c r="N250" s="53">
        <v>524.6</v>
      </c>
      <c r="O250" s="53">
        <v>2860.7</v>
      </c>
      <c r="P250" s="52">
        <v>0</v>
      </c>
    </row>
    <row r="251" spans="1:16" ht="15.75" x14ac:dyDescent="0.25">
      <c r="A251" s="37"/>
      <c r="B251" s="59" t="s">
        <v>14</v>
      </c>
      <c r="C251" s="60"/>
      <c r="D251" s="19">
        <f t="shared" si="13"/>
        <v>1982.9749999999997</v>
      </c>
      <c r="E251" s="53">
        <v>159.72499999999999</v>
      </c>
      <c r="F251" s="53">
        <v>44.35</v>
      </c>
      <c r="G251" s="53">
        <v>88.974999999999994</v>
      </c>
      <c r="H251" s="53">
        <v>88.974999999999994</v>
      </c>
      <c r="I251" s="53">
        <v>111.27500000000001</v>
      </c>
      <c r="J251" s="53">
        <v>111.27500000000001</v>
      </c>
      <c r="K251" s="53">
        <v>88.974999999999994</v>
      </c>
      <c r="L251" s="53">
        <v>466.92500000000001</v>
      </c>
      <c r="M251" s="53">
        <v>66.724999999999994</v>
      </c>
      <c r="N251" s="53">
        <v>88.974999999999994</v>
      </c>
      <c r="O251" s="53">
        <v>666.8</v>
      </c>
      <c r="P251" s="52">
        <v>0</v>
      </c>
    </row>
    <row r="252" spans="1:16" ht="78.75" x14ac:dyDescent="0.25">
      <c r="A252" s="37" t="s">
        <v>178</v>
      </c>
      <c r="B252" s="41" t="s">
        <v>62</v>
      </c>
      <c r="C252" s="49" t="s">
        <v>115</v>
      </c>
      <c r="D252" s="19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3"/>
    </row>
    <row r="253" spans="1:16" ht="15.75" customHeight="1" x14ac:dyDescent="0.25">
      <c r="A253" s="37"/>
      <c r="B253" s="59" t="s">
        <v>137</v>
      </c>
      <c r="C253" s="60"/>
      <c r="D253" s="19">
        <f t="shared" si="13"/>
        <v>64244.800000000003</v>
      </c>
      <c r="E253" s="52">
        <v>8301</v>
      </c>
      <c r="F253" s="52">
        <v>4941.1000000000004</v>
      </c>
      <c r="G253" s="52">
        <v>6032.8</v>
      </c>
      <c r="H253" s="52">
        <v>5813.1</v>
      </c>
      <c r="I253" s="52">
        <v>5615.5</v>
      </c>
      <c r="J253" s="52">
        <v>6496</v>
      </c>
      <c r="K253" s="52">
        <v>5018.8</v>
      </c>
      <c r="L253" s="52">
        <v>14177.6</v>
      </c>
      <c r="M253" s="52">
        <v>3251.5</v>
      </c>
      <c r="N253" s="52">
        <v>4597.3999999999996</v>
      </c>
      <c r="O253" s="52">
        <v>0</v>
      </c>
      <c r="P253" s="52">
        <v>0</v>
      </c>
    </row>
    <row r="254" spans="1:16" ht="15.75" x14ac:dyDescent="0.25">
      <c r="A254" s="37"/>
      <c r="B254" s="59" t="s">
        <v>13</v>
      </c>
      <c r="C254" s="60"/>
      <c r="D254" s="19">
        <f t="shared" si="13"/>
        <v>64244.800000000003</v>
      </c>
      <c r="E254" s="53">
        <v>8301</v>
      </c>
      <c r="F254" s="53">
        <v>4941.1000000000004</v>
      </c>
      <c r="G254" s="53">
        <v>6032.8</v>
      </c>
      <c r="H254" s="53">
        <v>5813.1</v>
      </c>
      <c r="I254" s="53">
        <v>5615.5</v>
      </c>
      <c r="J254" s="53">
        <v>6496</v>
      </c>
      <c r="K254" s="53">
        <v>5018.8</v>
      </c>
      <c r="L254" s="53">
        <v>14177.6</v>
      </c>
      <c r="M254" s="53">
        <v>3251.5</v>
      </c>
      <c r="N254" s="53">
        <v>4597.3999999999996</v>
      </c>
      <c r="O254" s="52">
        <v>0</v>
      </c>
      <c r="P254" s="52">
        <v>0</v>
      </c>
    </row>
    <row r="255" spans="1:16" ht="15.75" x14ac:dyDescent="0.25">
      <c r="A255" s="37"/>
      <c r="B255" s="59" t="s">
        <v>14</v>
      </c>
      <c r="C255" s="60"/>
      <c r="D255" s="19">
        <f t="shared" si="13"/>
        <v>32122.400000000001</v>
      </c>
      <c r="E255" s="53">
        <v>4150.5</v>
      </c>
      <c r="F255" s="53">
        <v>2470.5500000000002</v>
      </c>
      <c r="G255" s="53">
        <v>3016.4</v>
      </c>
      <c r="H255" s="53">
        <v>2906.55</v>
      </c>
      <c r="I255" s="53">
        <v>2807.75</v>
      </c>
      <c r="J255" s="53">
        <v>3248</v>
      </c>
      <c r="K255" s="53">
        <v>2509.4</v>
      </c>
      <c r="L255" s="53">
        <v>7088.8</v>
      </c>
      <c r="M255" s="53">
        <v>1625.75</v>
      </c>
      <c r="N255" s="53">
        <v>2298.6999999999998</v>
      </c>
      <c r="O255" s="52">
        <v>0</v>
      </c>
      <c r="P255" s="52">
        <v>0</v>
      </c>
    </row>
    <row r="256" spans="1:16" ht="63" x14ac:dyDescent="0.25">
      <c r="A256" s="37" t="s">
        <v>179</v>
      </c>
      <c r="B256" s="41" t="s">
        <v>64</v>
      </c>
      <c r="C256" s="13" t="s">
        <v>166</v>
      </c>
      <c r="D256" s="19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3"/>
    </row>
    <row r="257" spans="1:18" ht="15.75" x14ac:dyDescent="0.25">
      <c r="A257" s="37"/>
      <c r="B257" s="59" t="s">
        <v>137</v>
      </c>
      <c r="C257" s="60"/>
      <c r="D257" s="19">
        <f t="shared" si="13"/>
        <v>177.99999999999997</v>
      </c>
      <c r="E257" s="52">
        <v>112.7</v>
      </c>
      <c r="F257" s="52">
        <v>64.3</v>
      </c>
      <c r="G257" s="52">
        <v>0.1</v>
      </c>
      <c r="H257" s="52">
        <v>0.1</v>
      </c>
      <c r="I257" s="52">
        <v>0.1</v>
      </c>
      <c r="J257" s="52">
        <v>0</v>
      </c>
      <c r="K257" s="52">
        <v>0.1</v>
      </c>
      <c r="L257" s="52">
        <v>0.1</v>
      </c>
      <c r="M257" s="52">
        <v>0</v>
      </c>
      <c r="N257" s="52">
        <v>0.1</v>
      </c>
      <c r="O257" s="52">
        <v>0.4</v>
      </c>
      <c r="P257" s="52">
        <v>0</v>
      </c>
    </row>
    <row r="258" spans="1:18" ht="15.75" x14ac:dyDescent="0.25">
      <c r="A258" s="37"/>
      <c r="B258" s="59" t="s">
        <v>13</v>
      </c>
      <c r="C258" s="60"/>
      <c r="D258" s="19">
        <f t="shared" si="13"/>
        <v>177.99999999999997</v>
      </c>
      <c r="E258" s="53">
        <v>112.7</v>
      </c>
      <c r="F258" s="53">
        <v>64.3</v>
      </c>
      <c r="G258" s="53">
        <v>0.1</v>
      </c>
      <c r="H258" s="53">
        <v>0.1</v>
      </c>
      <c r="I258" s="53">
        <v>0.1</v>
      </c>
      <c r="J258" s="52">
        <v>0</v>
      </c>
      <c r="K258" s="53">
        <v>0.1</v>
      </c>
      <c r="L258" s="53">
        <v>0.1</v>
      </c>
      <c r="M258" s="52">
        <v>0</v>
      </c>
      <c r="N258" s="53">
        <v>0.1</v>
      </c>
      <c r="O258" s="53">
        <v>0.4</v>
      </c>
      <c r="P258" s="52">
        <v>0</v>
      </c>
    </row>
    <row r="259" spans="1:18" ht="15.75" x14ac:dyDescent="0.25">
      <c r="A259" s="37"/>
      <c r="B259" s="59" t="s">
        <v>14</v>
      </c>
      <c r="C259" s="60"/>
      <c r="D259" s="19">
        <f t="shared" si="13"/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</row>
    <row r="260" spans="1:18" ht="63" x14ac:dyDescent="0.25">
      <c r="A260" s="37" t="s">
        <v>180</v>
      </c>
      <c r="B260" s="41" t="s">
        <v>116</v>
      </c>
      <c r="C260" s="13" t="s">
        <v>167</v>
      </c>
      <c r="D260" s="19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3"/>
    </row>
    <row r="261" spans="1:18" ht="15.75" x14ac:dyDescent="0.25">
      <c r="A261" s="37"/>
      <c r="B261" s="59" t="s">
        <v>137</v>
      </c>
      <c r="C261" s="60"/>
      <c r="D261" s="19">
        <f t="shared" si="13"/>
        <v>31426.699999999997</v>
      </c>
      <c r="E261" s="52">
        <v>3058</v>
      </c>
      <c r="F261" s="52">
        <v>2313.5</v>
      </c>
      <c r="G261" s="52">
        <v>1470.1</v>
      </c>
      <c r="H261" s="52">
        <v>1660.3</v>
      </c>
      <c r="I261" s="52">
        <v>1603.9</v>
      </c>
      <c r="J261" s="52">
        <v>1856.6</v>
      </c>
      <c r="K261" s="52">
        <v>1422.8</v>
      </c>
      <c r="L261" s="52">
        <v>3517.9</v>
      </c>
      <c r="M261" s="52">
        <v>1745</v>
      </c>
      <c r="N261" s="52">
        <v>1263.3</v>
      </c>
      <c r="O261" s="52">
        <v>11515.3</v>
      </c>
      <c r="P261" s="52">
        <v>0</v>
      </c>
    </row>
    <row r="262" spans="1:18" ht="15.75" x14ac:dyDescent="0.25">
      <c r="A262" s="37"/>
      <c r="B262" s="59" t="s">
        <v>13</v>
      </c>
      <c r="C262" s="60"/>
      <c r="D262" s="19">
        <f t="shared" si="13"/>
        <v>31426.699999999997</v>
      </c>
      <c r="E262" s="53">
        <v>3058</v>
      </c>
      <c r="F262" s="53">
        <v>2313.5</v>
      </c>
      <c r="G262" s="53">
        <v>1470.1</v>
      </c>
      <c r="H262" s="53">
        <v>1660.3</v>
      </c>
      <c r="I262" s="53">
        <v>1603.9</v>
      </c>
      <c r="J262" s="53">
        <v>1856.6</v>
      </c>
      <c r="K262" s="53">
        <v>1422.8</v>
      </c>
      <c r="L262" s="53">
        <v>3517.9</v>
      </c>
      <c r="M262" s="53">
        <v>1745</v>
      </c>
      <c r="N262" s="53">
        <v>1263.3</v>
      </c>
      <c r="O262" s="53">
        <v>11515.3</v>
      </c>
      <c r="P262" s="52">
        <v>0</v>
      </c>
    </row>
    <row r="263" spans="1:18" ht="15.75" x14ac:dyDescent="0.25">
      <c r="A263" s="37"/>
      <c r="B263" s="59" t="s">
        <v>14</v>
      </c>
      <c r="C263" s="60"/>
      <c r="D263" s="19">
        <f t="shared" si="13"/>
        <v>0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</row>
    <row r="264" spans="1:18" ht="94.5" x14ac:dyDescent="0.25">
      <c r="A264" s="37" t="s">
        <v>181</v>
      </c>
      <c r="B264" s="41" t="s">
        <v>116</v>
      </c>
      <c r="C264" s="13" t="s">
        <v>168</v>
      </c>
      <c r="D264" s="19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3"/>
    </row>
    <row r="265" spans="1:18" ht="15.75" x14ac:dyDescent="0.25">
      <c r="A265" s="37"/>
      <c r="B265" s="59" t="s">
        <v>137</v>
      </c>
      <c r="C265" s="60"/>
      <c r="D265" s="19">
        <f t="shared" si="13"/>
        <v>1520.4</v>
      </c>
      <c r="E265" s="52">
        <v>150.80000000000001</v>
      </c>
      <c r="F265" s="52">
        <v>139.19999999999999</v>
      </c>
      <c r="G265" s="52">
        <v>124.6</v>
      </c>
      <c r="H265" s="52">
        <v>112.6</v>
      </c>
      <c r="I265" s="52">
        <v>92.5</v>
      </c>
      <c r="J265" s="52">
        <v>132.69999999999999</v>
      </c>
      <c r="K265" s="52">
        <v>100.5</v>
      </c>
      <c r="L265" s="52">
        <v>164.8</v>
      </c>
      <c r="M265" s="52">
        <v>92.5</v>
      </c>
      <c r="N265" s="52">
        <v>68.400000000000006</v>
      </c>
      <c r="O265" s="52">
        <v>341.8</v>
      </c>
      <c r="P265" s="52">
        <v>0</v>
      </c>
    </row>
    <row r="266" spans="1:18" ht="15.75" x14ac:dyDescent="0.25">
      <c r="A266" s="37"/>
      <c r="B266" s="59" t="s">
        <v>13</v>
      </c>
      <c r="C266" s="60"/>
      <c r="D266" s="19">
        <f t="shared" si="13"/>
        <v>1520.4</v>
      </c>
      <c r="E266" s="53">
        <v>150.80000000000001</v>
      </c>
      <c r="F266" s="53">
        <v>139.19999999999999</v>
      </c>
      <c r="G266" s="53">
        <v>124.6</v>
      </c>
      <c r="H266" s="53">
        <v>112.6</v>
      </c>
      <c r="I266" s="53">
        <v>92.5</v>
      </c>
      <c r="J266" s="53">
        <v>132.69999999999999</v>
      </c>
      <c r="K266" s="53">
        <v>100.5</v>
      </c>
      <c r="L266" s="53">
        <v>164.8</v>
      </c>
      <c r="M266" s="53">
        <v>92.5</v>
      </c>
      <c r="N266" s="53">
        <v>68.400000000000006</v>
      </c>
      <c r="O266" s="53">
        <v>341.8</v>
      </c>
      <c r="P266" s="52">
        <v>0</v>
      </c>
    </row>
    <row r="267" spans="1:18" ht="15.75" x14ac:dyDescent="0.25">
      <c r="A267" s="37"/>
      <c r="B267" s="59" t="s">
        <v>14</v>
      </c>
      <c r="C267" s="60"/>
      <c r="D267" s="19">
        <f t="shared" si="13"/>
        <v>252.60000000000002</v>
      </c>
      <c r="E267" s="53">
        <v>25</v>
      </c>
      <c r="F267" s="53">
        <v>23.2</v>
      </c>
      <c r="G267" s="53">
        <v>20.7</v>
      </c>
      <c r="H267" s="53">
        <v>18.7</v>
      </c>
      <c r="I267" s="53">
        <v>15.4</v>
      </c>
      <c r="J267" s="53">
        <v>22</v>
      </c>
      <c r="K267" s="53">
        <v>16.600000000000001</v>
      </c>
      <c r="L267" s="53">
        <v>27.4</v>
      </c>
      <c r="M267" s="53">
        <v>15.4</v>
      </c>
      <c r="N267" s="53">
        <v>11.4</v>
      </c>
      <c r="O267" s="53">
        <v>56.8</v>
      </c>
      <c r="P267" s="52">
        <v>0</v>
      </c>
    </row>
    <row r="268" spans="1:18" ht="94.5" x14ac:dyDescent="0.25">
      <c r="A268" s="37" t="s">
        <v>182</v>
      </c>
      <c r="B268" s="41" t="s">
        <v>117</v>
      </c>
      <c r="C268" s="13" t="s">
        <v>169</v>
      </c>
      <c r="D268" s="19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3"/>
      <c r="R268" s="1">
        <v>1000</v>
      </c>
    </row>
    <row r="269" spans="1:18" ht="15.75" x14ac:dyDescent="0.25">
      <c r="A269" s="37"/>
      <c r="B269" s="59" t="s">
        <v>137</v>
      </c>
      <c r="C269" s="60"/>
      <c r="D269" s="19">
        <f t="shared" si="13"/>
        <v>12293.400000000001</v>
      </c>
      <c r="E269" s="52">
        <v>1824</v>
      </c>
      <c r="F269" s="52">
        <v>1006.4</v>
      </c>
      <c r="G269" s="52">
        <v>954.2</v>
      </c>
      <c r="H269" s="52">
        <v>886.1</v>
      </c>
      <c r="I269" s="52">
        <v>1060.7</v>
      </c>
      <c r="J269" s="52">
        <v>859.6</v>
      </c>
      <c r="K269" s="52">
        <v>886.2</v>
      </c>
      <c r="L269" s="52">
        <v>1422.8</v>
      </c>
      <c r="M269" s="52">
        <v>747.2</v>
      </c>
      <c r="N269" s="52">
        <v>785</v>
      </c>
      <c r="O269" s="52">
        <v>1861.2</v>
      </c>
      <c r="P269" s="52">
        <v>0</v>
      </c>
    </row>
    <row r="270" spans="1:18" ht="15.75" x14ac:dyDescent="0.25">
      <c r="A270" s="37"/>
      <c r="B270" s="59" t="s">
        <v>13</v>
      </c>
      <c r="C270" s="60"/>
      <c r="D270" s="19">
        <f t="shared" si="13"/>
        <v>12293.400000000001</v>
      </c>
      <c r="E270" s="53">
        <v>1824</v>
      </c>
      <c r="F270" s="53">
        <v>1006.4</v>
      </c>
      <c r="G270" s="53">
        <v>954.2</v>
      </c>
      <c r="H270" s="53">
        <v>886.1</v>
      </c>
      <c r="I270" s="53">
        <v>1060.7</v>
      </c>
      <c r="J270" s="53">
        <v>859.6</v>
      </c>
      <c r="K270" s="53">
        <v>886.2</v>
      </c>
      <c r="L270" s="53">
        <v>1422.8</v>
      </c>
      <c r="M270" s="53">
        <v>747.2</v>
      </c>
      <c r="N270" s="53">
        <v>785</v>
      </c>
      <c r="O270" s="53">
        <v>1861.2</v>
      </c>
      <c r="P270" s="52">
        <v>0</v>
      </c>
    </row>
    <row r="271" spans="1:18" ht="15.75" x14ac:dyDescent="0.25">
      <c r="A271" s="37"/>
      <c r="B271" s="59" t="s">
        <v>14</v>
      </c>
      <c r="C271" s="60"/>
      <c r="D271" s="19">
        <f t="shared" si="13"/>
        <v>3073.35</v>
      </c>
      <c r="E271" s="53">
        <v>456</v>
      </c>
      <c r="F271" s="53">
        <v>251.58</v>
      </c>
      <c r="G271" s="53">
        <v>238.5</v>
      </c>
      <c r="H271" s="53">
        <v>221.52</v>
      </c>
      <c r="I271" s="53">
        <v>264.89999999999998</v>
      </c>
      <c r="J271" s="53">
        <v>214.95</v>
      </c>
      <c r="K271" s="53">
        <v>221.55</v>
      </c>
      <c r="L271" s="53">
        <v>355.65</v>
      </c>
      <c r="M271" s="53">
        <v>187.2</v>
      </c>
      <c r="N271" s="53">
        <v>196.2</v>
      </c>
      <c r="O271" s="53">
        <v>465.3</v>
      </c>
      <c r="P271" s="52">
        <v>0</v>
      </c>
    </row>
    <row r="272" spans="1:18" ht="220.5" x14ac:dyDescent="0.25">
      <c r="A272" s="37" t="s">
        <v>183</v>
      </c>
      <c r="B272" s="41" t="s">
        <v>100</v>
      </c>
      <c r="C272" s="13" t="s">
        <v>160</v>
      </c>
      <c r="D272" s="19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3"/>
    </row>
    <row r="273" spans="1:16" ht="15.75" x14ac:dyDescent="0.25">
      <c r="A273" s="37"/>
      <c r="B273" s="59" t="s">
        <v>137</v>
      </c>
      <c r="C273" s="60"/>
      <c r="D273" s="19">
        <f t="shared" si="13"/>
        <v>52080.5</v>
      </c>
      <c r="E273" s="52">
        <v>7204.1</v>
      </c>
      <c r="F273" s="52">
        <v>11768</v>
      </c>
      <c r="G273" s="52">
        <v>0</v>
      </c>
      <c r="H273" s="52">
        <v>0</v>
      </c>
      <c r="I273" s="52">
        <v>0</v>
      </c>
      <c r="J273" s="52">
        <v>0</v>
      </c>
      <c r="K273" s="52">
        <v>30504.400000000001</v>
      </c>
      <c r="L273" s="52">
        <v>0</v>
      </c>
      <c r="M273" s="52">
        <v>0</v>
      </c>
      <c r="N273" s="52">
        <v>0</v>
      </c>
      <c r="O273" s="52">
        <v>0</v>
      </c>
      <c r="P273" s="52">
        <v>2604</v>
      </c>
    </row>
    <row r="274" spans="1:16" ht="15.75" x14ac:dyDescent="0.25">
      <c r="A274" s="37"/>
      <c r="B274" s="59" t="s">
        <v>13</v>
      </c>
      <c r="C274" s="60"/>
      <c r="D274" s="19">
        <f t="shared" si="13"/>
        <v>52080.5</v>
      </c>
      <c r="E274" s="53">
        <v>7204.1</v>
      </c>
      <c r="F274" s="53">
        <v>11768</v>
      </c>
      <c r="G274" s="52">
        <v>0</v>
      </c>
      <c r="H274" s="52">
        <v>0</v>
      </c>
      <c r="I274" s="52">
        <v>0</v>
      </c>
      <c r="J274" s="52">
        <v>0</v>
      </c>
      <c r="K274" s="53">
        <v>30504.400000000001</v>
      </c>
      <c r="L274" s="52">
        <v>0</v>
      </c>
      <c r="M274" s="52">
        <v>0</v>
      </c>
      <c r="N274" s="52">
        <v>0</v>
      </c>
      <c r="O274" s="52">
        <v>0</v>
      </c>
      <c r="P274" s="53">
        <v>2604</v>
      </c>
    </row>
    <row r="275" spans="1:16" ht="15.75" x14ac:dyDescent="0.25">
      <c r="A275" s="37"/>
      <c r="B275" s="59" t="s">
        <v>14</v>
      </c>
      <c r="C275" s="60"/>
      <c r="D275" s="19">
        <f t="shared" si="13"/>
        <v>11825.931</v>
      </c>
      <c r="E275" s="53">
        <v>884.94290000000001</v>
      </c>
      <c r="F275" s="53">
        <v>2870.4066000000003</v>
      </c>
      <c r="G275" s="52">
        <v>0</v>
      </c>
      <c r="H275" s="52">
        <v>0</v>
      </c>
      <c r="I275" s="52">
        <v>0</v>
      </c>
      <c r="J275" s="52">
        <v>0</v>
      </c>
      <c r="K275" s="53">
        <v>8070.5815000000002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</row>
    <row r="276" spans="1:16" ht="78.75" x14ac:dyDescent="0.25">
      <c r="A276" s="37" t="s">
        <v>184</v>
      </c>
      <c r="B276" s="41" t="s">
        <v>100</v>
      </c>
      <c r="C276" s="13" t="s">
        <v>118</v>
      </c>
      <c r="D276" s="19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3"/>
    </row>
    <row r="277" spans="1:16" ht="15.75" x14ac:dyDescent="0.25">
      <c r="A277" s="37"/>
      <c r="B277" s="59" t="s">
        <v>137</v>
      </c>
      <c r="C277" s="60"/>
      <c r="D277" s="19">
        <f t="shared" si="13"/>
        <v>89520.4</v>
      </c>
      <c r="E277" s="52">
        <v>23.8</v>
      </c>
      <c r="F277" s="52">
        <v>14985.5</v>
      </c>
      <c r="G277" s="52">
        <v>334.8</v>
      </c>
      <c r="H277" s="52">
        <v>0</v>
      </c>
      <c r="I277" s="52">
        <v>3153.6</v>
      </c>
      <c r="J277" s="52">
        <v>12.4</v>
      </c>
      <c r="K277" s="52">
        <v>821.8</v>
      </c>
      <c r="L277" s="52">
        <v>29240.1</v>
      </c>
      <c r="M277" s="52">
        <v>621.70000000000005</v>
      </c>
      <c r="N277" s="52">
        <v>1098.0999999999999</v>
      </c>
      <c r="O277" s="52">
        <v>34752.6</v>
      </c>
      <c r="P277" s="52">
        <v>4476</v>
      </c>
    </row>
    <row r="278" spans="1:16" ht="15.75" x14ac:dyDescent="0.25">
      <c r="A278" s="37"/>
      <c r="B278" s="59" t="s">
        <v>13</v>
      </c>
      <c r="C278" s="60"/>
      <c r="D278" s="19">
        <f t="shared" si="13"/>
        <v>89520.4</v>
      </c>
      <c r="E278" s="53">
        <v>23.8</v>
      </c>
      <c r="F278" s="53">
        <v>14985.5</v>
      </c>
      <c r="G278" s="53">
        <v>334.8</v>
      </c>
      <c r="H278" s="52">
        <v>0</v>
      </c>
      <c r="I278" s="53">
        <v>3153.6</v>
      </c>
      <c r="J278" s="53">
        <v>12.4</v>
      </c>
      <c r="K278" s="53">
        <v>821.8</v>
      </c>
      <c r="L278" s="53">
        <v>29240.1</v>
      </c>
      <c r="M278" s="53">
        <v>621.70000000000005</v>
      </c>
      <c r="N278" s="53">
        <v>1098.0999999999999</v>
      </c>
      <c r="O278" s="53">
        <v>34752.6</v>
      </c>
      <c r="P278" s="53">
        <v>4476</v>
      </c>
    </row>
    <row r="279" spans="1:16" ht="15.75" x14ac:dyDescent="0.25">
      <c r="A279" s="37"/>
      <c r="B279" s="59" t="s">
        <v>14</v>
      </c>
      <c r="C279" s="60"/>
      <c r="D279" s="19">
        <f t="shared" si="13"/>
        <v>33000.811600000001</v>
      </c>
      <c r="E279" s="53">
        <v>8.8362000000000016</v>
      </c>
      <c r="F279" s="53">
        <v>3958.1864</v>
      </c>
      <c r="G279" s="53">
        <v>55.521999999999998</v>
      </c>
      <c r="H279" s="52">
        <v>0</v>
      </c>
      <c r="I279" s="53">
        <v>863.78800000000001</v>
      </c>
      <c r="J279" s="53">
        <v>12.4</v>
      </c>
      <c r="K279" s="53">
        <v>113.32989999999999</v>
      </c>
      <c r="L279" s="53">
        <v>14592.098699999999</v>
      </c>
      <c r="M279" s="53">
        <v>321.7</v>
      </c>
      <c r="N279" s="52">
        <v>0</v>
      </c>
      <c r="O279" s="53">
        <v>13074.9504</v>
      </c>
      <c r="P279" s="52">
        <v>0</v>
      </c>
    </row>
    <row r="280" spans="1:16" ht="78.75" x14ac:dyDescent="0.25">
      <c r="A280" s="37" t="s">
        <v>185</v>
      </c>
      <c r="B280" s="41" t="s">
        <v>119</v>
      </c>
      <c r="C280" s="13" t="s">
        <v>170</v>
      </c>
      <c r="D280" s="19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3"/>
    </row>
    <row r="281" spans="1:16" ht="15.75" x14ac:dyDescent="0.25">
      <c r="A281" s="37"/>
      <c r="B281" s="59" t="s">
        <v>137</v>
      </c>
      <c r="C281" s="60"/>
      <c r="D281" s="19">
        <f t="shared" si="13"/>
        <v>1164.8</v>
      </c>
      <c r="E281" s="52">
        <v>172.6</v>
      </c>
      <c r="F281" s="52">
        <v>90.8</v>
      </c>
      <c r="G281" s="52">
        <v>76.7</v>
      </c>
      <c r="H281" s="52">
        <v>76.7</v>
      </c>
      <c r="I281" s="52">
        <v>72.7</v>
      </c>
      <c r="J281" s="52">
        <v>80.7</v>
      </c>
      <c r="K281" s="52">
        <v>68.8</v>
      </c>
      <c r="L281" s="52">
        <v>141.1</v>
      </c>
      <c r="M281" s="52">
        <v>57</v>
      </c>
      <c r="N281" s="52">
        <v>64.900000000000006</v>
      </c>
      <c r="O281" s="52">
        <v>262.8</v>
      </c>
      <c r="P281" s="52">
        <v>0</v>
      </c>
    </row>
    <row r="282" spans="1:16" ht="15.75" x14ac:dyDescent="0.25">
      <c r="A282" s="37"/>
      <c r="B282" s="59" t="s">
        <v>13</v>
      </c>
      <c r="C282" s="60"/>
      <c r="D282" s="19">
        <f t="shared" si="13"/>
        <v>1164.8</v>
      </c>
      <c r="E282" s="53">
        <v>172.6</v>
      </c>
      <c r="F282" s="53">
        <v>90.8</v>
      </c>
      <c r="G282" s="53">
        <v>76.7</v>
      </c>
      <c r="H282" s="53">
        <v>76.7</v>
      </c>
      <c r="I282" s="53">
        <v>72.7</v>
      </c>
      <c r="J282" s="53">
        <v>80.7</v>
      </c>
      <c r="K282" s="53">
        <v>68.8</v>
      </c>
      <c r="L282" s="53">
        <v>141.1</v>
      </c>
      <c r="M282" s="53">
        <v>57</v>
      </c>
      <c r="N282" s="53">
        <v>64.900000000000006</v>
      </c>
      <c r="O282" s="53">
        <v>262.8</v>
      </c>
      <c r="P282" s="52">
        <v>0</v>
      </c>
    </row>
    <row r="283" spans="1:16" ht="15.75" x14ac:dyDescent="0.25">
      <c r="A283" s="37"/>
      <c r="B283" s="59" t="s">
        <v>14</v>
      </c>
      <c r="C283" s="60"/>
      <c r="D283" s="19">
        <f t="shared" si="13"/>
        <v>1164.8</v>
      </c>
      <c r="E283" s="53">
        <v>172.6</v>
      </c>
      <c r="F283" s="53">
        <v>90.8</v>
      </c>
      <c r="G283" s="53">
        <v>76.7</v>
      </c>
      <c r="H283" s="53">
        <v>76.7</v>
      </c>
      <c r="I283" s="53">
        <v>72.7</v>
      </c>
      <c r="J283" s="53">
        <v>80.7</v>
      </c>
      <c r="K283" s="53">
        <v>68.8</v>
      </c>
      <c r="L283" s="53">
        <v>141.1</v>
      </c>
      <c r="M283" s="53">
        <v>57</v>
      </c>
      <c r="N283" s="53">
        <v>64.900000000000006</v>
      </c>
      <c r="O283" s="53">
        <v>262.8</v>
      </c>
      <c r="P283" s="52">
        <v>0</v>
      </c>
    </row>
    <row r="284" spans="1:16" ht="84.75" customHeight="1" x14ac:dyDescent="0.25">
      <c r="A284" s="37" t="s">
        <v>186</v>
      </c>
      <c r="B284" s="41" t="s">
        <v>119</v>
      </c>
      <c r="C284" s="49" t="s">
        <v>171</v>
      </c>
      <c r="D284" s="19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3"/>
    </row>
    <row r="285" spans="1:16" ht="15.75" x14ac:dyDescent="0.25">
      <c r="A285" s="37"/>
      <c r="B285" s="59" t="s">
        <v>137</v>
      </c>
      <c r="C285" s="60"/>
      <c r="D285" s="19">
        <f t="shared" si="13"/>
        <v>3335.7</v>
      </c>
      <c r="E285" s="52">
        <v>656.1</v>
      </c>
      <c r="F285" s="52">
        <v>334.9</v>
      </c>
      <c r="G285" s="52">
        <v>341</v>
      </c>
      <c r="H285" s="52">
        <v>341</v>
      </c>
      <c r="I285" s="52">
        <v>426.3</v>
      </c>
      <c r="J285" s="52">
        <v>298.39999999999998</v>
      </c>
      <c r="K285" s="52">
        <v>298.39999999999998</v>
      </c>
      <c r="L285" s="52">
        <v>213.2</v>
      </c>
      <c r="M285" s="52">
        <v>213.2</v>
      </c>
      <c r="N285" s="52">
        <v>213.2</v>
      </c>
      <c r="O285" s="52">
        <v>0</v>
      </c>
      <c r="P285" s="52">
        <v>0</v>
      </c>
    </row>
    <row r="286" spans="1:16" ht="15.75" x14ac:dyDescent="0.25">
      <c r="A286" s="37"/>
      <c r="B286" s="59" t="s">
        <v>13</v>
      </c>
      <c r="C286" s="60"/>
      <c r="D286" s="19">
        <f t="shared" si="13"/>
        <v>3335.7</v>
      </c>
      <c r="E286" s="53">
        <v>656.1</v>
      </c>
      <c r="F286" s="53">
        <v>334.9</v>
      </c>
      <c r="G286" s="53">
        <v>341</v>
      </c>
      <c r="H286" s="53">
        <v>341</v>
      </c>
      <c r="I286" s="53">
        <v>426.3</v>
      </c>
      <c r="J286" s="53">
        <v>298.39999999999998</v>
      </c>
      <c r="K286" s="53">
        <v>298.39999999999998</v>
      </c>
      <c r="L286" s="53">
        <v>213.2</v>
      </c>
      <c r="M286" s="53">
        <v>213.2</v>
      </c>
      <c r="N286" s="53">
        <v>213.2</v>
      </c>
      <c r="O286" s="52">
        <v>0</v>
      </c>
      <c r="P286" s="52">
        <v>0</v>
      </c>
    </row>
    <row r="287" spans="1:16" ht="15.75" x14ac:dyDescent="0.25">
      <c r="A287" s="37"/>
      <c r="B287" s="59" t="s">
        <v>14</v>
      </c>
      <c r="C287" s="60"/>
      <c r="D287" s="19">
        <f t="shared" si="13"/>
        <v>3335.7</v>
      </c>
      <c r="E287" s="53">
        <v>656.1</v>
      </c>
      <c r="F287" s="53">
        <v>334.9</v>
      </c>
      <c r="G287" s="53">
        <v>341</v>
      </c>
      <c r="H287" s="53">
        <v>341</v>
      </c>
      <c r="I287" s="53">
        <v>426.3</v>
      </c>
      <c r="J287" s="53">
        <v>298.39999999999998</v>
      </c>
      <c r="K287" s="53">
        <v>298.39999999999998</v>
      </c>
      <c r="L287" s="53">
        <v>213.2</v>
      </c>
      <c r="M287" s="53">
        <v>213.2</v>
      </c>
      <c r="N287" s="53">
        <v>213.2</v>
      </c>
      <c r="O287" s="52">
        <v>0</v>
      </c>
      <c r="P287" s="52">
        <v>0</v>
      </c>
    </row>
    <row r="288" spans="1:16" ht="48" customHeight="1" x14ac:dyDescent="0.25">
      <c r="A288" s="37" t="s">
        <v>187</v>
      </c>
      <c r="B288" s="41" t="s">
        <v>120</v>
      </c>
      <c r="C288" s="13" t="s">
        <v>121</v>
      </c>
      <c r="D288" s="19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3"/>
    </row>
    <row r="289" spans="1:16" ht="15.75" x14ac:dyDescent="0.25">
      <c r="A289" s="37"/>
      <c r="B289" s="59" t="s">
        <v>137</v>
      </c>
      <c r="C289" s="60"/>
      <c r="D289" s="19">
        <f t="shared" si="13"/>
        <v>2701</v>
      </c>
      <c r="E289" s="52">
        <v>0</v>
      </c>
      <c r="F289" s="52">
        <v>57.1</v>
      </c>
      <c r="G289" s="52">
        <v>73.5</v>
      </c>
      <c r="H289" s="52">
        <v>73.5</v>
      </c>
      <c r="I289" s="52">
        <v>36.799999999999997</v>
      </c>
      <c r="J289" s="52">
        <v>73.5</v>
      </c>
      <c r="K289" s="52">
        <v>146.9</v>
      </c>
      <c r="L289" s="52">
        <v>1321.8</v>
      </c>
      <c r="M289" s="52">
        <v>0</v>
      </c>
      <c r="N289" s="52">
        <v>110.2</v>
      </c>
      <c r="O289" s="52">
        <v>807.7</v>
      </c>
      <c r="P289" s="52">
        <v>0</v>
      </c>
    </row>
    <row r="290" spans="1:16" ht="15.75" x14ac:dyDescent="0.25">
      <c r="A290" s="37"/>
      <c r="B290" s="59" t="s">
        <v>13</v>
      </c>
      <c r="C290" s="60"/>
      <c r="D290" s="19">
        <f t="shared" si="13"/>
        <v>2701</v>
      </c>
      <c r="E290" s="50"/>
      <c r="F290" s="53">
        <v>57.1</v>
      </c>
      <c r="G290" s="53">
        <v>73.5</v>
      </c>
      <c r="H290" s="53">
        <v>73.5</v>
      </c>
      <c r="I290" s="53">
        <v>36.799999999999997</v>
      </c>
      <c r="J290" s="53">
        <v>73.5</v>
      </c>
      <c r="K290" s="53">
        <v>146.9</v>
      </c>
      <c r="L290" s="53">
        <v>1321.8</v>
      </c>
      <c r="M290" s="52">
        <v>0</v>
      </c>
      <c r="N290" s="53">
        <v>110.2</v>
      </c>
      <c r="O290" s="53">
        <v>807.7</v>
      </c>
      <c r="P290" s="52">
        <v>0</v>
      </c>
    </row>
    <row r="291" spans="1:16" ht="15.75" x14ac:dyDescent="0.25">
      <c r="A291" s="37"/>
      <c r="B291" s="59" t="s">
        <v>14</v>
      </c>
      <c r="C291" s="60"/>
      <c r="D291" s="19">
        <f t="shared" si="13"/>
        <v>2701</v>
      </c>
      <c r="E291" s="50"/>
      <c r="F291" s="53">
        <v>57.1</v>
      </c>
      <c r="G291" s="53">
        <v>73.5</v>
      </c>
      <c r="H291" s="53">
        <v>73.5</v>
      </c>
      <c r="I291" s="53">
        <v>36.799999999999997</v>
      </c>
      <c r="J291" s="53">
        <v>73.5</v>
      </c>
      <c r="K291" s="53">
        <v>146.9</v>
      </c>
      <c r="L291" s="53">
        <v>1321.8</v>
      </c>
      <c r="M291" s="52">
        <v>0</v>
      </c>
      <c r="N291" s="53">
        <v>110.2</v>
      </c>
      <c r="O291" s="53">
        <v>807.7</v>
      </c>
      <c r="P291" s="52">
        <v>0</v>
      </c>
    </row>
    <row r="292" spans="1:16" ht="15.75" x14ac:dyDescent="0.25">
      <c r="A292" s="14" t="s">
        <v>130</v>
      </c>
      <c r="B292" s="67" t="s">
        <v>122</v>
      </c>
      <c r="C292" s="68"/>
      <c r="D292" s="19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3"/>
    </row>
    <row r="293" spans="1:16" ht="15.75" x14ac:dyDescent="0.25">
      <c r="A293" s="37"/>
      <c r="B293" s="59" t="s">
        <v>137</v>
      </c>
      <c r="C293" s="60"/>
      <c r="D293" s="19">
        <f>D297+D301+D305</f>
        <v>18882.7</v>
      </c>
      <c r="E293" s="19">
        <f t="shared" ref="E293:O293" si="14">E297+E301+E305</f>
        <v>2</v>
      </c>
      <c r="F293" s="19">
        <f t="shared" si="14"/>
        <v>3943.4</v>
      </c>
      <c r="G293" s="19">
        <f t="shared" si="14"/>
        <v>1972.6999999999998</v>
      </c>
      <c r="H293" s="19">
        <f t="shared" si="14"/>
        <v>1.6</v>
      </c>
      <c r="I293" s="19">
        <f t="shared" si="14"/>
        <v>1.6</v>
      </c>
      <c r="J293" s="19">
        <f t="shared" si="14"/>
        <v>12948.5</v>
      </c>
      <c r="K293" s="19">
        <f t="shared" si="14"/>
        <v>1.5</v>
      </c>
      <c r="L293" s="19">
        <f t="shared" si="14"/>
        <v>3.2</v>
      </c>
      <c r="M293" s="19">
        <f t="shared" si="14"/>
        <v>1.1000000000000001</v>
      </c>
      <c r="N293" s="19">
        <f t="shared" si="14"/>
        <v>1.3</v>
      </c>
      <c r="O293" s="19">
        <f t="shared" si="14"/>
        <v>5.8</v>
      </c>
      <c r="P293" s="52">
        <v>0</v>
      </c>
    </row>
    <row r="294" spans="1:16" ht="15.75" x14ac:dyDescent="0.25">
      <c r="A294" s="37"/>
      <c r="B294" s="59" t="s">
        <v>13</v>
      </c>
      <c r="C294" s="60"/>
      <c r="D294" s="19">
        <f t="shared" ref="D294:O295" si="15">D298+D302+D306</f>
        <v>18882.700100000002</v>
      </c>
      <c r="E294" s="19">
        <f t="shared" si="15"/>
        <v>2</v>
      </c>
      <c r="F294" s="19">
        <f t="shared" si="15"/>
        <v>3943.4178999999999</v>
      </c>
      <c r="G294" s="19">
        <f t="shared" si="15"/>
        <v>1972.6589999999999</v>
      </c>
      <c r="H294" s="19">
        <f t="shared" si="15"/>
        <v>1.6</v>
      </c>
      <c r="I294" s="19">
        <f t="shared" si="15"/>
        <v>1.6</v>
      </c>
      <c r="J294" s="19">
        <f t="shared" si="15"/>
        <v>12948.523200000001</v>
      </c>
      <c r="K294" s="19">
        <f t="shared" si="15"/>
        <v>1.5</v>
      </c>
      <c r="L294" s="19">
        <f t="shared" si="15"/>
        <v>3.2</v>
      </c>
      <c r="M294" s="19">
        <f t="shared" si="15"/>
        <v>1.1000000000000001</v>
      </c>
      <c r="N294" s="19">
        <f t="shared" si="15"/>
        <v>1.3</v>
      </c>
      <c r="O294" s="19">
        <f t="shared" si="15"/>
        <v>5.8</v>
      </c>
      <c r="P294" s="52">
        <v>0</v>
      </c>
    </row>
    <row r="295" spans="1:16" ht="15.75" x14ac:dyDescent="0.25">
      <c r="A295" s="37"/>
      <c r="B295" s="59" t="s">
        <v>14</v>
      </c>
      <c r="C295" s="60"/>
      <c r="D295" s="19">
        <f t="shared" si="15"/>
        <v>11.8</v>
      </c>
      <c r="E295" s="19">
        <f t="shared" si="15"/>
        <v>0</v>
      </c>
      <c r="F295" s="19">
        <f t="shared" si="15"/>
        <v>0</v>
      </c>
      <c r="G295" s="19">
        <f t="shared" si="15"/>
        <v>0</v>
      </c>
      <c r="H295" s="19">
        <f t="shared" si="15"/>
        <v>0</v>
      </c>
      <c r="I295" s="19">
        <f t="shared" si="15"/>
        <v>0</v>
      </c>
      <c r="J295" s="19">
        <f t="shared" si="15"/>
        <v>0</v>
      </c>
      <c r="K295" s="19">
        <f t="shared" si="15"/>
        <v>1.5</v>
      </c>
      <c r="L295" s="19">
        <f t="shared" si="15"/>
        <v>3.2</v>
      </c>
      <c r="M295" s="19">
        <f t="shared" si="15"/>
        <v>0</v>
      </c>
      <c r="N295" s="19">
        <f t="shared" si="15"/>
        <v>1.3</v>
      </c>
      <c r="O295" s="19">
        <f t="shared" si="15"/>
        <v>5.8</v>
      </c>
      <c r="P295" s="52">
        <v>0</v>
      </c>
    </row>
    <row r="296" spans="1:16" ht="48.75" customHeight="1" x14ac:dyDescent="0.25">
      <c r="A296" s="37" t="s">
        <v>188</v>
      </c>
      <c r="B296" s="41" t="s">
        <v>62</v>
      </c>
      <c r="C296" s="13" t="s">
        <v>123</v>
      </c>
      <c r="D296" s="19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3"/>
    </row>
    <row r="297" spans="1:16" ht="15.75" x14ac:dyDescent="0.25">
      <c r="A297" s="37"/>
      <c r="B297" s="59" t="s">
        <v>137</v>
      </c>
      <c r="C297" s="60"/>
      <c r="D297" s="19">
        <f t="shared" si="13"/>
        <v>22.7</v>
      </c>
      <c r="E297" s="52">
        <v>2</v>
      </c>
      <c r="F297" s="52">
        <v>1.3</v>
      </c>
      <c r="G297" s="52">
        <v>1.6</v>
      </c>
      <c r="H297" s="52">
        <v>1.6</v>
      </c>
      <c r="I297" s="52">
        <v>1.6</v>
      </c>
      <c r="J297" s="52">
        <v>1.7</v>
      </c>
      <c r="K297" s="52">
        <v>1.5</v>
      </c>
      <c r="L297" s="52">
        <v>3.2</v>
      </c>
      <c r="M297" s="52">
        <v>1.1000000000000001</v>
      </c>
      <c r="N297" s="52">
        <v>1.3</v>
      </c>
      <c r="O297" s="52">
        <v>5.8</v>
      </c>
      <c r="P297" s="52">
        <v>0</v>
      </c>
    </row>
    <row r="298" spans="1:16" ht="15.75" x14ac:dyDescent="0.25">
      <c r="A298" s="37"/>
      <c r="B298" s="59" t="s">
        <v>13</v>
      </c>
      <c r="C298" s="60"/>
      <c r="D298" s="19">
        <f t="shared" si="13"/>
        <v>22.7</v>
      </c>
      <c r="E298" s="53">
        <v>2</v>
      </c>
      <c r="F298" s="53">
        <v>1.3</v>
      </c>
      <c r="G298" s="53">
        <v>1.6</v>
      </c>
      <c r="H298" s="53">
        <v>1.6</v>
      </c>
      <c r="I298" s="53">
        <v>1.6</v>
      </c>
      <c r="J298" s="53">
        <v>1.7</v>
      </c>
      <c r="K298" s="53">
        <v>1.5</v>
      </c>
      <c r="L298" s="53">
        <v>3.2</v>
      </c>
      <c r="M298" s="53">
        <v>1.1000000000000001</v>
      </c>
      <c r="N298" s="53">
        <v>1.3</v>
      </c>
      <c r="O298" s="53">
        <v>5.8</v>
      </c>
      <c r="P298" s="52">
        <v>0</v>
      </c>
    </row>
    <row r="299" spans="1:16" ht="15.75" x14ac:dyDescent="0.25">
      <c r="A299" s="37"/>
      <c r="B299" s="59" t="s">
        <v>14</v>
      </c>
      <c r="C299" s="60"/>
      <c r="D299" s="19">
        <f t="shared" si="13"/>
        <v>11.8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3">
        <v>1.5</v>
      </c>
      <c r="L299" s="53">
        <v>3.2</v>
      </c>
      <c r="M299" s="52">
        <v>0</v>
      </c>
      <c r="N299" s="53">
        <v>1.3</v>
      </c>
      <c r="O299" s="53">
        <v>5.8</v>
      </c>
      <c r="P299" s="52">
        <v>0</v>
      </c>
    </row>
    <row r="300" spans="1:16" ht="63" x14ac:dyDescent="0.25">
      <c r="A300" s="37" t="s">
        <v>189</v>
      </c>
      <c r="B300" s="41" t="s">
        <v>116</v>
      </c>
      <c r="C300" s="13" t="s">
        <v>124</v>
      </c>
      <c r="D300" s="19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3"/>
    </row>
    <row r="301" spans="1:16" ht="15.75" x14ac:dyDescent="0.25">
      <c r="A301" s="37"/>
      <c r="B301" s="59" t="s">
        <v>137</v>
      </c>
      <c r="C301" s="60"/>
      <c r="D301" s="19">
        <f t="shared" ref="D301:D307" si="16">SUM(E301:P301)</f>
        <v>8962.6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8962.6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</row>
    <row r="302" spans="1:16" ht="15.75" x14ac:dyDescent="0.25">
      <c r="A302" s="37"/>
      <c r="B302" s="59" t="s">
        <v>13</v>
      </c>
      <c r="C302" s="60"/>
      <c r="D302" s="19">
        <f t="shared" si="16"/>
        <v>8962.6</v>
      </c>
      <c r="E302" s="52">
        <v>0</v>
      </c>
      <c r="F302" s="52">
        <v>0</v>
      </c>
      <c r="G302" s="52">
        <v>0</v>
      </c>
      <c r="H302" s="52">
        <v>0</v>
      </c>
      <c r="I302" s="52">
        <v>0</v>
      </c>
      <c r="J302" s="53">
        <v>8962.6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</row>
    <row r="303" spans="1:16" ht="15.75" x14ac:dyDescent="0.25">
      <c r="A303" s="37"/>
      <c r="B303" s="59" t="s">
        <v>14</v>
      </c>
      <c r="C303" s="60"/>
      <c r="D303" s="19">
        <f t="shared" si="16"/>
        <v>0</v>
      </c>
      <c r="E303" s="52">
        <v>0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</row>
    <row r="304" spans="1:16" ht="63" x14ac:dyDescent="0.25">
      <c r="A304" s="37" t="s">
        <v>190</v>
      </c>
      <c r="B304" s="41" t="s">
        <v>116</v>
      </c>
      <c r="C304" s="13" t="s">
        <v>125</v>
      </c>
      <c r="D304" s="19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3"/>
    </row>
    <row r="305" spans="1:16" ht="15.75" x14ac:dyDescent="0.25">
      <c r="A305" s="37"/>
      <c r="B305" s="59" t="s">
        <v>137</v>
      </c>
      <c r="C305" s="60"/>
      <c r="D305" s="19">
        <f t="shared" si="16"/>
        <v>9897.4</v>
      </c>
      <c r="E305" s="52">
        <v>0</v>
      </c>
      <c r="F305" s="52">
        <v>3942.1</v>
      </c>
      <c r="G305" s="52">
        <v>1971.1</v>
      </c>
      <c r="H305" s="52">
        <v>0</v>
      </c>
      <c r="I305" s="52">
        <v>0</v>
      </c>
      <c r="J305" s="52">
        <v>3984.2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</row>
    <row r="306" spans="1:16" ht="15.75" x14ac:dyDescent="0.25">
      <c r="A306" s="37"/>
      <c r="B306" s="59" t="s">
        <v>13</v>
      </c>
      <c r="C306" s="60"/>
      <c r="D306" s="19">
        <f t="shared" si="16"/>
        <v>9897.4000999999989</v>
      </c>
      <c r="E306" s="52">
        <v>0</v>
      </c>
      <c r="F306" s="53">
        <v>3942.1178999999997</v>
      </c>
      <c r="G306" s="53">
        <v>1971.059</v>
      </c>
      <c r="H306" s="52">
        <v>0</v>
      </c>
      <c r="I306" s="52">
        <v>0</v>
      </c>
      <c r="J306" s="53">
        <v>3984.2232000000004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</row>
    <row r="307" spans="1:16" ht="15.75" x14ac:dyDescent="0.25">
      <c r="A307" s="37"/>
      <c r="B307" s="59" t="s">
        <v>14</v>
      </c>
      <c r="C307" s="60"/>
      <c r="D307" s="19">
        <f t="shared" si="16"/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</row>
    <row r="308" spans="1:16" ht="15.75" x14ac:dyDescent="0.25">
      <c r="A308" s="14" t="s">
        <v>135</v>
      </c>
      <c r="B308" s="67" t="s">
        <v>127</v>
      </c>
      <c r="C308" s="68"/>
      <c r="D308" s="19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1"/>
    </row>
    <row r="309" spans="1:16" ht="15.75" x14ac:dyDescent="0.25">
      <c r="A309" s="14"/>
      <c r="B309" s="59" t="s">
        <v>137</v>
      </c>
      <c r="C309" s="60"/>
      <c r="D309" s="19">
        <f t="shared" ref="D309:P311" si="17">D313+D317+D321+D325+D329+D333+D337+D341+D345+D349+D353+D357+D361</f>
        <v>827414.39999999979</v>
      </c>
      <c r="E309" s="19">
        <f t="shared" ref="E309:P309" si="18">E313+E317+E321+E325+E329+E333+E337+E341+E345+E349+E353+E357+E361</f>
        <v>59448.100000000006</v>
      </c>
      <c r="F309" s="19">
        <f t="shared" si="18"/>
        <v>106226.59999999999</v>
      </c>
      <c r="G309" s="19">
        <f t="shared" si="18"/>
        <v>25137.4</v>
      </c>
      <c r="H309" s="19">
        <f t="shared" si="18"/>
        <v>30827.8</v>
      </c>
      <c r="I309" s="19">
        <f t="shared" si="18"/>
        <v>36595.599999999999</v>
      </c>
      <c r="J309" s="19">
        <f t="shared" si="18"/>
        <v>25793.200000000001</v>
      </c>
      <c r="K309" s="19">
        <f t="shared" si="18"/>
        <v>25410.3</v>
      </c>
      <c r="L309" s="19">
        <f t="shared" si="18"/>
        <v>111180.90000000001</v>
      </c>
      <c r="M309" s="19">
        <f t="shared" si="18"/>
        <v>10055</v>
      </c>
      <c r="N309" s="19">
        <f t="shared" si="18"/>
        <v>18552.400000000001</v>
      </c>
      <c r="O309" s="19">
        <f t="shared" si="18"/>
        <v>378187.1</v>
      </c>
      <c r="P309" s="19">
        <f t="shared" si="18"/>
        <v>0</v>
      </c>
    </row>
    <row r="310" spans="1:16" ht="15.75" x14ac:dyDescent="0.25">
      <c r="A310" s="37"/>
      <c r="B310" s="59" t="s">
        <v>13</v>
      </c>
      <c r="C310" s="60"/>
      <c r="D310" s="19">
        <f t="shared" si="17"/>
        <v>1070179.9797</v>
      </c>
      <c r="E310" s="19">
        <f t="shared" si="17"/>
        <v>59463.948400000001</v>
      </c>
      <c r="F310" s="19">
        <f t="shared" si="17"/>
        <v>106226.56359999999</v>
      </c>
      <c r="G310" s="19">
        <f t="shared" si="17"/>
        <v>33237.4</v>
      </c>
      <c r="H310" s="19">
        <f t="shared" si="17"/>
        <v>41927.800000000003</v>
      </c>
      <c r="I310" s="19">
        <f t="shared" si="17"/>
        <v>36595.579299999998</v>
      </c>
      <c r="J310" s="19">
        <f t="shared" si="17"/>
        <v>25793.200000000001</v>
      </c>
      <c r="K310" s="19">
        <f t="shared" si="17"/>
        <v>28910.3</v>
      </c>
      <c r="L310" s="19">
        <f t="shared" si="17"/>
        <v>130773.60190000001</v>
      </c>
      <c r="M310" s="19">
        <f t="shared" si="17"/>
        <v>13955</v>
      </c>
      <c r="N310" s="19">
        <f t="shared" si="17"/>
        <v>18552.400000000001</v>
      </c>
      <c r="O310" s="19">
        <f t="shared" si="17"/>
        <v>574744.18649999995</v>
      </c>
      <c r="P310" s="19">
        <f t="shared" si="17"/>
        <v>0</v>
      </c>
    </row>
    <row r="311" spans="1:16" ht="15.75" x14ac:dyDescent="0.25">
      <c r="A311" s="37"/>
      <c r="B311" s="59" t="s">
        <v>14</v>
      </c>
      <c r="C311" s="60"/>
      <c r="D311" s="19">
        <f t="shared" si="17"/>
        <v>215554.0325</v>
      </c>
      <c r="E311" s="19">
        <f t="shared" si="17"/>
        <v>11681.869000000001</v>
      </c>
      <c r="F311" s="19">
        <f t="shared" si="17"/>
        <v>26699.969799999999</v>
      </c>
      <c r="G311" s="19">
        <f t="shared" si="17"/>
        <v>6284.4</v>
      </c>
      <c r="H311" s="19">
        <f t="shared" si="17"/>
        <v>5109.6000000000004</v>
      </c>
      <c r="I311" s="19">
        <f t="shared" si="17"/>
        <v>5031</v>
      </c>
      <c r="J311" s="19">
        <f t="shared" si="17"/>
        <v>6480</v>
      </c>
      <c r="K311" s="19">
        <f t="shared" si="17"/>
        <v>5097.165</v>
      </c>
      <c r="L311" s="19">
        <f t="shared" si="17"/>
        <v>6287.8310000000001</v>
      </c>
      <c r="M311" s="19">
        <f t="shared" si="17"/>
        <v>2518.1999999999998</v>
      </c>
      <c r="N311" s="19">
        <f t="shared" si="17"/>
        <v>3445.2</v>
      </c>
      <c r="O311" s="19">
        <f t="shared" si="17"/>
        <v>136918.7977</v>
      </c>
      <c r="P311" s="19">
        <f t="shared" si="17"/>
        <v>0</v>
      </c>
    </row>
    <row r="312" spans="1:16" ht="31.5" x14ac:dyDescent="0.25">
      <c r="A312" s="37" t="s">
        <v>192</v>
      </c>
      <c r="B312" s="41" t="s">
        <v>16</v>
      </c>
      <c r="C312" s="13" t="s">
        <v>129</v>
      </c>
      <c r="D312" s="19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3"/>
    </row>
    <row r="313" spans="1:16" ht="15.75" x14ac:dyDescent="0.25">
      <c r="A313" s="37"/>
      <c r="B313" s="59" t="s">
        <v>137</v>
      </c>
      <c r="C313" s="60"/>
      <c r="D313" s="19">
        <f>SUM(E313:P313)</f>
        <v>20000</v>
      </c>
      <c r="E313" s="52">
        <v>0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10000</v>
      </c>
      <c r="L313" s="52">
        <v>0</v>
      </c>
      <c r="M313" s="52">
        <v>0</v>
      </c>
      <c r="N313" s="52">
        <v>0</v>
      </c>
      <c r="O313" s="52">
        <v>10000</v>
      </c>
      <c r="P313" s="52">
        <v>0</v>
      </c>
    </row>
    <row r="314" spans="1:16" ht="15.75" x14ac:dyDescent="0.25">
      <c r="A314" s="37"/>
      <c r="B314" s="59" t="s">
        <v>13</v>
      </c>
      <c r="C314" s="60"/>
      <c r="D314" s="19">
        <f t="shared" ref="D314:D363" si="19">SUM(E314:P314)</f>
        <v>20000</v>
      </c>
      <c r="E314" s="52">
        <v>0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3">
        <v>10000</v>
      </c>
      <c r="L314" s="52">
        <v>0</v>
      </c>
      <c r="M314" s="52">
        <v>0</v>
      </c>
      <c r="N314" s="52">
        <v>0</v>
      </c>
      <c r="O314" s="53">
        <v>10000</v>
      </c>
      <c r="P314" s="52">
        <v>0</v>
      </c>
    </row>
    <row r="315" spans="1:16" ht="15.75" x14ac:dyDescent="0.25">
      <c r="A315" s="37"/>
      <c r="B315" s="59" t="s">
        <v>14</v>
      </c>
      <c r="C315" s="60"/>
      <c r="D315" s="19">
        <f t="shared" si="19"/>
        <v>2000</v>
      </c>
      <c r="E315" s="52">
        <v>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3">
        <v>1132.665</v>
      </c>
      <c r="L315" s="52">
        <v>0</v>
      </c>
      <c r="M315" s="52">
        <v>0</v>
      </c>
      <c r="N315" s="52">
        <v>0</v>
      </c>
      <c r="O315" s="53">
        <v>867.33500000000004</v>
      </c>
      <c r="P315" s="52">
        <v>0</v>
      </c>
    </row>
    <row r="316" spans="1:16" ht="110.25" x14ac:dyDescent="0.25">
      <c r="A316" s="37" t="s">
        <v>193</v>
      </c>
      <c r="B316" s="41" t="s">
        <v>32</v>
      </c>
      <c r="C316" s="13" t="s">
        <v>205</v>
      </c>
      <c r="D316" s="19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3"/>
    </row>
    <row r="317" spans="1:16" ht="15.75" x14ac:dyDescent="0.25">
      <c r="A317" s="37"/>
      <c r="B317" s="59" t="s">
        <v>137</v>
      </c>
      <c r="C317" s="60"/>
      <c r="D317" s="19">
        <f t="shared" si="19"/>
        <v>274044.89999999997</v>
      </c>
      <c r="E317" s="52">
        <v>47027.3</v>
      </c>
      <c r="F317" s="52">
        <v>25590.2</v>
      </c>
      <c r="G317" s="52">
        <v>25137.4</v>
      </c>
      <c r="H317" s="52">
        <v>20437.8</v>
      </c>
      <c r="I317" s="52">
        <v>20328.599999999999</v>
      </c>
      <c r="J317" s="52">
        <v>25793.200000000001</v>
      </c>
      <c r="K317" s="52">
        <v>15410.3</v>
      </c>
      <c r="L317" s="52">
        <v>24591</v>
      </c>
      <c r="M317" s="52">
        <v>10055</v>
      </c>
      <c r="N317" s="52">
        <v>13552.4</v>
      </c>
      <c r="O317" s="52">
        <v>46121.7</v>
      </c>
      <c r="P317" s="52">
        <v>0</v>
      </c>
    </row>
    <row r="318" spans="1:16" ht="15.75" x14ac:dyDescent="0.25">
      <c r="A318" s="37"/>
      <c r="B318" s="59" t="s">
        <v>13</v>
      </c>
      <c r="C318" s="60"/>
      <c r="D318" s="19">
        <f t="shared" si="19"/>
        <v>274044.89999999997</v>
      </c>
      <c r="E318" s="53">
        <v>47027.3</v>
      </c>
      <c r="F318" s="53">
        <v>25590.2</v>
      </c>
      <c r="G318" s="53">
        <v>25137.4</v>
      </c>
      <c r="H318" s="53">
        <v>20437.8</v>
      </c>
      <c r="I318" s="53">
        <v>20328.599999999999</v>
      </c>
      <c r="J318" s="53">
        <v>25793.200000000001</v>
      </c>
      <c r="K318" s="53">
        <v>15410.3</v>
      </c>
      <c r="L318" s="53">
        <v>24591</v>
      </c>
      <c r="M318" s="53">
        <v>10055</v>
      </c>
      <c r="N318" s="53">
        <v>13552.4</v>
      </c>
      <c r="O318" s="53">
        <v>46121.7</v>
      </c>
      <c r="P318" s="52">
        <v>0</v>
      </c>
    </row>
    <row r="319" spans="1:16" ht="15.75" x14ac:dyDescent="0.25">
      <c r="A319" s="37"/>
      <c r="B319" s="59" t="s">
        <v>14</v>
      </c>
      <c r="C319" s="60"/>
      <c r="D319" s="19">
        <f t="shared" si="19"/>
        <v>69121.299999999988</v>
      </c>
      <c r="E319" s="53">
        <v>11681.869000000001</v>
      </c>
      <c r="F319" s="53">
        <v>6402</v>
      </c>
      <c r="G319" s="53">
        <v>6284.4</v>
      </c>
      <c r="H319" s="53">
        <v>5109.6000000000004</v>
      </c>
      <c r="I319" s="53">
        <v>5031</v>
      </c>
      <c r="J319" s="53">
        <v>6480</v>
      </c>
      <c r="K319" s="53">
        <v>3964.5</v>
      </c>
      <c r="L319" s="53">
        <v>6287.8310000000001</v>
      </c>
      <c r="M319" s="53">
        <v>2518.1999999999998</v>
      </c>
      <c r="N319" s="53">
        <v>3445.2</v>
      </c>
      <c r="O319" s="53">
        <v>11916.7</v>
      </c>
      <c r="P319" s="52">
        <v>0</v>
      </c>
    </row>
    <row r="320" spans="1:16" ht="63" x14ac:dyDescent="0.25">
      <c r="A320" s="37" t="s">
        <v>194</v>
      </c>
      <c r="B320" s="41" t="s">
        <v>64</v>
      </c>
      <c r="C320" s="13" t="s">
        <v>131</v>
      </c>
      <c r="D320" s="19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3"/>
    </row>
    <row r="321" spans="1:16" ht="15.75" customHeight="1" x14ac:dyDescent="0.25">
      <c r="A321" s="37"/>
      <c r="B321" s="59" t="s">
        <v>137</v>
      </c>
      <c r="C321" s="60"/>
      <c r="D321" s="19">
        <f t="shared" si="19"/>
        <v>12645</v>
      </c>
      <c r="E321" s="52">
        <v>0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12645</v>
      </c>
      <c r="P321" s="52">
        <v>0</v>
      </c>
    </row>
    <row r="322" spans="1:16" ht="15.75" x14ac:dyDescent="0.25">
      <c r="A322" s="37"/>
      <c r="B322" s="59" t="s">
        <v>13</v>
      </c>
      <c r="C322" s="60"/>
      <c r="D322" s="19">
        <f t="shared" si="19"/>
        <v>12645</v>
      </c>
      <c r="E322" s="52">
        <v>0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3">
        <v>12645</v>
      </c>
      <c r="P322" s="52">
        <v>0</v>
      </c>
    </row>
    <row r="323" spans="1:16" ht="15.75" x14ac:dyDescent="0.25">
      <c r="A323" s="37"/>
      <c r="B323" s="59" t="s">
        <v>14</v>
      </c>
      <c r="C323" s="60"/>
      <c r="D323" s="19">
        <f t="shared" si="19"/>
        <v>2619.7127</v>
      </c>
      <c r="E323" s="52">
        <v>0</v>
      </c>
      <c r="F323" s="52">
        <v>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3">
        <v>2619.7127</v>
      </c>
      <c r="P323" s="52">
        <v>0</v>
      </c>
    </row>
    <row r="324" spans="1:16" ht="83.25" customHeight="1" x14ac:dyDescent="0.25">
      <c r="A324" s="37" t="s">
        <v>195</v>
      </c>
      <c r="B324" s="41" t="s">
        <v>64</v>
      </c>
      <c r="C324" s="13" t="s">
        <v>219</v>
      </c>
      <c r="D324" s="19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3"/>
    </row>
    <row r="325" spans="1:16" ht="15.75" x14ac:dyDescent="0.25">
      <c r="A325" s="37"/>
      <c r="B325" s="59" t="s">
        <v>137</v>
      </c>
      <c r="C325" s="60"/>
      <c r="D325" s="19">
        <f t="shared" si="19"/>
        <v>12420.8</v>
      </c>
      <c r="E325" s="52">
        <v>12420.8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</row>
    <row r="326" spans="1:16" ht="15.75" x14ac:dyDescent="0.25">
      <c r="A326" s="37"/>
      <c r="B326" s="59" t="s">
        <v>13</v>
      </c>
      <c r="C326" s="60"/>
      <c r="D326" s="19">
        <f t="shared" si="19"/>
        <v>12424.6484</v>
      </c>
      <c r="E326" s="53">
        <v>12424.6484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</row>
    <row r="327" spans="1:16" ht="15.75" x14ac:dyDescent="0.25">
      <c r="A327" s="37"/>
      <c r="B327" s="59" t="s">
        <v>14</v>
      </c>
      <c r="C327" s="60"/>
      <c r="D327" s="19">
        <f t="shared" si="19"/>
        <v>0</v>
      </c>
      <c r="E327" s="52">
        <v>0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</row>
    <row r="328" spans="1:16" ht="63" x14ac:dyDescent="0.25">
      <c r="A328" s="37" t="s">
        <v>196</v>
      </c>
      <c r="B328" s="41" t="s">
        <v>64</v>
      </c>
      <c r="C328" s="13" t="s">
        <v>131</v>
      </c>
      <c r="D328" s="19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3"/>
    </row>
    <row r="329" spans="1:16" ht="15.75" customHeight="1" x14ac:dyDescent="0.25">
      <c r="A329" s="37"/>
      <c r="B329" s="59" t="s">
        <v>137</v>
      </c>
      <c r="C329" s="60"/>
      <c r="D329" s="19">
        <f t="shared" si="19"/>
        <v>43815.1</v>
      </c>
      <c r="E329" s="52">
        <v>0</v>
      </c>
      <c r="F329" s="52">
        <v>0</v>
      </c>
      <c r="G329" s="52">
        <v>0</v>
      </c>
      <c r="H329" s="52">
        <v>0</v>
      </c>
      <c r="I329" s="52">
        <v>16267</v>
      </c>
      <c r="J329" s="52">
        <v>0</v>
      </c>
      <c r="K329" s="52">
        <v>0</v>
      </c>
      <c r="L329" s="52">
        <v>22548.1</v>
      </c>
      <c r="M329" s="52">
        <v>0</v>
      </c>
      <c r="N329" s="52">
        <v>5000</v>
      </c>
      <c r="O329" s="52">
        <v>0</v>
      </c>
      <c r="P329" s="52">
        <v>0</v>
      </c>
    </row>
    <row r="330" spans="1:16" ht="15.75" x14ac:dyDescent="0.25">
      <c r="A330" s="37"/>
      <c r="B330" s="59" t="s">
        <v>13</v>
      </c>
      <c r="C330" s="60"/>
      <c r="D330" s="19">
        <f t="shared" si="19"/>
        <v>43815.0864</v>
      </c>
      <c r="E330" s="52">
        <v>0</v>
      </c>
      <c r="F330" s="52">
        <v>0</v>
      </c>
      <c r="G330" s="52">
        <v>0</v>
      </c>
      <c r="H330" s="52">
        <v>0</v>
      </c>
      <c r="I330" s="53">
        <v>16266.979300000001</v>
      </c>
      <c r="J330" s="52">
        <v>0</v>
      </c>
      <c r="K330" s="52">
        <v>0</v>
      </c>
      <c r="L330" s="53">
        <v>22548.107100000001</v>
      </c>
      <c r="M330" s="52">
        <v>0</v>
      </c>
      <c r="N330" s="53">
        <v>5000</v>
      </c>
      <c r="O330" s="52">
        <v>0</v>
      </c>
      <c r="P330" s="52">
        <v>0</v>
      </c>
    </row>
    <row r="331" spans="1:16" ht="15.75" x14ac:dyDescent="0.25">
      <c r="A331" s="37"/>
      <c r="B331" s="59" t="s">
        <v>14</v>
      </c>
      <c r="C331" s="60"/>
      <c r="D331" s="19">
        <f t="shared" si="19"/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>
        <v>0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</row>
    <row r="332" spans="1:16" ht="94.5" x14ac:dyDescent="0.25">
      <c r="A332" s="37" t="s">
        <v>197</v>
      </c>
      <c r="B332" s="41" t="s">
        <v>64</v>
      </c>
      <c r="C332" s="13" t="s">
        <v>206</v>
      </c>
      <c r="D332" s="19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3"/>
    </row>
    <row r="333" spans="1:16" ht="15.75" x14ac:dyDescent="0.25">
      <c r="A333" s="37"/>
      <c r="B333" s="59" t="s">
        <v>137</v>
      </c>
      <c r="C333" s="60"/>
      <c r="D333" s="19">
        <f t="shared" si="19"/>
        <v>23342.5</v>
      </c>
      <c r="E333" s="52">
        <v>0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23342.5</v>
      </c>
      <c r="M333" s="52">
        <v>0</v>
      </c>
      <c r="N333" s="52">
        <v>0</v>
      </c>
      <c r="O333" s="52">
        <v>0</v>
      </c>
      <c r="P333" s="52">
        <v>0</v>
      </c>
    </row>
    <row r="334" spans="1:16" ht="15.75" x14ac:dyDescent="0.25">
      <c r="A334" s="37"/>
      <c r="B334" s="59" t="s">
        <v>13</v>
      </c>
      <c r="C334" s="60"/>
      <c r="D334" s="19">
        <f t="shared" si="19"/>
        <v>23358.129199999999</v>
      </c>
      <c r="E334" s="52">
        <v>0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3">
        <v>23358.129199999999</v>
      </c>
      <c r="M334" s="52">
        <v>0</v>
      </c>
      <c r="N334" s="52">
        <v>0</v>
      </c>
      <c r="O334" s="52">
        <v>0</v>
      </c>
      <c r="P334" s="52">
        <v>0</v>
      </c>
    </row>
    <row r="335" spans="1:16" ht="15.75" x14ac:dyDescent="0.25">
      <c r="A335" s="37"/>
      <c r="B335" s="59" t="s">
        <v>14</v>
      </c>
      <c r="C335" s="60"/>
      <c r="D335" s="19">
        <f t="shared" si="19"/>
        <v>0</v>
      </c>
      <c r="E335" s="52">
        <v>0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</row>
    <row r="336" spans="1:16" ht="63" x14ac:dyDescent="0.25">
      <c r="A336" s="37" t="s">
        <v>198</v>
      </c>
      <c r="B336" s="41" t="s">
        <v>64</v>
      </c>
      <c r="C336" s="13" t="s">
        <v>207</v>
      </c>
      <c r="D336" s="19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3"/>
    </row>
    <row r="337" spans="1:16" ht="15.75" x14ac:dyDescent="0.25">
      <c r="A337" s="37"/>
      <c r="B337" s="59" t="s">
        <v>137</v>
      </c>
      <c r="C337" s="60"/>
      <c r="D337" s="19">
        <f t="shared" si="19"/>
        <v>0</v>
      </c>
      <c r="E337" s="52">
        <v>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</row>
    <row r="338" spans="1:16" ht="15.75" x14ac:dyDescent="0.25">
      <c r="A338" s="37"/>
      <c r="B338" s="59" t="s">
        <v>13</v>
      </c>
      <c r="C338" s="60"/>
      <c r="D338" s="19">
        <f t="shared" si="19"/>
        <v>206106.9</v>
      </c>
      <c r="E338" s="52">
        <v>0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3">
        <v>30730</v>
      </c>
      <c r="M338" s="52">
        <v>0</v>
      </c>
      <c r="N338" s="52">
        <v>0</v>
      </c>
      <c r="O338" s="53">
        <v>175376.9</v>
      </c>
      <c r="P338" s="52">
        <v>0</v>
      </c>
    </row>
    <row r="339" spans="1:16" ht="15.75" x14ac:dyDescent="0.25">
      <c r="A339" s="37"/>
      <c r="B339" s="59" t="s">
        <v>14</v>
      </c>
      <c r="C339" s="60"/>
      <c r="D339" s="19">
        <f t="shared" si="19"/>
        <v>121515.05</v>
      </c>
      <c r="E339" s="52">
        <v>0</v>
      </c>
      <c r="F339" s="52">
        <v>0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3">
        <v>121515.05</v>
      </c>
      <c r="P339" s="52">
        <v>0</v>
      </c>
    </row>
    <row r="340" spans="1:16" ht="63" x14ac:dyDescent="0.25">
      <c r="A340" s="37" t="s">
        <v>199</v>
      </c>
      <c r="B340" s="41" t="s">
        <v>64</v>
      </c>
      <c r="C340" s="13" t="s">
        <v>132</v>
      </c>
      <c r="D340" s="19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3"/>
    </row>
    <row r="341" spans="1:16" ht="15.75" customHeight="1" x14ac:dyDescent="0.25">
      <c r="A341" s="37"/>
      <c r="B341" s="59" t="s">
        <v>137</v>
      </c>
      <c r="C341" s="60"/>
      <c r="D341" s="19">
        <f t="shared" si="19"/>
        <v>175248.3</v>
      </c>
      <c r="E341" s="52">
        <v>0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175248.3</v>
      </c>
      <c r="P341" s="52">
        <v>0</v>
      </c>
    </row>
    <row r="342" spans="1:16" ht="15.75" x14ac:dyDescent="0.25">
      <c r="A342" s="37"/>
      <c r="B342" s="59" t="s">
        <v>13</v>
      </c>
      <c r="C342" s="60"/>
      <c r="D342" s="19">
        <f t="shared" si="19"/>
        <v>212748.3</v>
      </c>
      <c r="E342" s="52">
        <v>0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3">
        <v>212748.3</v>
      </c>
      <c r="P342" s="52">
        <v>0</v>
      </c>
    </row>
    <row r="343" spans="1:16" ht="15.75" x14ac:dyDescent="0.25">
      <c r="A343" s="37"/>
      <c r="B343" s="59" t="s">
        <v>14</v>
      </c>
      <c r="C343" s="60"/>
      <c r="D343" s="19">
        <f t="shared" si="19"/>
        <v>0</v>
      </c>
      <c r="E343" s="52">
        <v>0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</row>
    <row r="344" spans="1:16" ht="78.75" x14ac:dyDescent="0.25">
      <c r="A344" s="37" t="s">
        <v>200</v>
      </c>
      <c r="B344" s="41" t="s">
        <v>64</v>
      </c>
      <c r="C344" s="13" t="s">
        <v>133</v>
      </c>
      <c r="D344" s="19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3"/>
    </row>
    <row r="345" spans="1:16" ht="15.75" x14ac:dyDescent="0.25">
      <c r="A345" s="37"/>
      <c r="B345" s="59" t="s">
        <v>137</v>
      </c>
      <c r="C345" s="60"/>
      <c r="D345" s="19">
        <f t="shared" si="19"/>
        <v>45978.6</v>
      </c>
      <c r="E345" s="52">
        <v>0</v>
      </c>
      <c r="F345" s="52">
        <v>10000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17089.3</v>
      </c>
      <c r="M345" s="52">
        <v>0</v>
      </c>
      <c r="N345" s="52">
        <v>0</v>
      </c>
      <c r="O345" s="52">
        <v>18889.3</v>
      </c>
      <c r="P345" s="52">
        <v>0</v>
      </c>
    </row>
    <row r="346" spans="1:16" ht="15.75" x14ac:dyDescent="0.25">
      <c r="A346" s="37"/>
      <c r="B346" s="59" t="s">
        <v>13</v>
      </c>
      <c r="C346" s="60"/>
      <c r="D346" s="19">
        <f t="shared" si="19"/>
        <v>46077.419799999996</v>
      </c>
      <c r="E346" s="53">
        <v>12</v>
      </c>
      <c r="F346" s="53">
        <v>10000</v>
      </c>
      <c r="G346" s="53">
        <v>8100</v>
      </c>
      <c r="H346" s="53">
        <v>11100</v>
      </c>
      <c r="I346" s="52">
        <v>0</v>
      </c>
      <c r="J346" s="52">
        <v>0</v>
      </c>
      <c r="K346" s="53">
        <v>3500</v>
      </c>
      <c r="L346" s="53">
        <v>5936.3655999999992</v>
      </c>
      <c r="M346" s="53">
        <v>3900</v>
      </c>
      <c r="N346" s="52">
        <v>0</v>
      </c>
      <c r="O346" s="53">
        <v>3529.0542</v>
      </c>
      <c r="P346" s="52">
        <v>0</v>
      </c>
    </row>
    <row r="347" spans="1:16" ht="15.75" x14ac:dyDescent="0.25">
      <c r="A347" s="37"/>
      <c r="B347" s="59" t="s">
        <v>14</v>
      </c>
      <c r="C347" s="60"/>
      <c r="D347" s="19">
        <f t="shared" si="19"/>
        <v>0</v>
      </c>
      <c r="E347" s="52">
        <v>0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</row>
    <row r="348" spans="1:16" ht="94.5" x14ac:dyDescent="0.25">
      <c r="A348" s="37" t="s">
        <v>201</v>
      </c>
      <c r="B348" s="41" t="s">
        <v>64</v>
      </c>
      <c r="C348" s="13" t="s">
        <v>217</v>
      </c>
      <c r="D348" s="19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3"/>
    </row>
    <row r="349" spans="1:16" ht="15.75" x14ac:dyDescent="0.25">
      <c r="A349" s="37"/>
      <c r="B349" s="59" t="s">
        <v>137</v>
      </c>
      <c r="C349" s="60"/>
      <c r="D349" s="19">
        <f t="shared" si="19"/>
        <v>34000</v>
      </c>
      <c r="E349" s="52">
        <v>0</v>
      </c>
      <c r="F349" s="52">
        <v>0</v>
      </c>
      <c r="G349" s="52">
        <v>0</v>
      </c>
      <c r="H349" s="52">
        <v>10390</v>
      </c>
      <c r="I349" s="52">
        <v>0</v>
      </c>
      <c r="J349" s="52">
        <v>0</v>
      </c>
      <c r="K349" s="52">
        <v>0</v>
      </c>
      <c r="L349" s="52">
        <v>23610</v>
      </c>
      <c r="M349" s="52">
        <v>0</v>
      </c>
      <c r="N349" s="52">
        <v>0</v>
      </c>
      <c r="O349" s="52">
        <v>0</v>
      </c>
      <c r="P349" s="52">
        <v>0</v>
      </c>
    </row>
    <row r="350" spans="1:16" ht="15.75" x14ac:dyDescent="0.25">
      <c r="A350" s="37"/>
      <c r="B350" s="59" t="s">
        <v>13</v>
      </c>
      <c r="C350" s="60"/>
      <c r="D350" s="19">
        <f t="shared" si="19"/>
        <v>34000</v>
      </c>
      <c r="E350" s="52">
        <v>0</v>
      </c>
      <c r="F350" s="52">
        <v>0</v>
      </c>
      <c r="G350" s="52">
        <v>0</v>
      </c>
      <c r="H350" s="53">
        <v>10390</v>
      </c>
      <c r="I350" s="52">
        <v>0</v>
      </c>
      <c r="J350" s="52">
        <v>0</v>
      </c>
      <c r="K350" s="52">
        <v>0</v>
      </c>
      <c r="L350" s="53">
        <v>23610</v>
      </c>
      <c r="M350" s="52">
        <v>0</v>
      </c>
      <c r="N350" s="52">
        <v>0</v>
      </c>
      <c r="O350" s="52">
        <v>0</v>
      </c>
      <c r="P350" s="52">
        <v>0</v>
      </c>
    </row>
    <row r="351" spans="1:16" ht="15.75" x14ac:dyDescent="0.25">
      <c r="A351" s="37"/>
      <c r="B351" s="59" t="s">
        <v>14</v>
      </c>
      <c r="C351" s="60"/>
      <c r="D351" s="19">
        <f t="shared" si="19"/>
        <v>0</v>
      </c>
      <c r="E351" s="52">
        <v>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</row>
    <row r="352" spans="1:16" ht="95.25" customHeight="1" x14ac:dyDescent="0.25">
      <c r="A352" s="37" t="s">
        <v>202</v>
      </c>
      <c r="B352" s="41" t="s">
        <v>64</v>
      </c>
      <c r="C352" s="13" t="s">
        <v>208</v>
      </c>
      <c r="D352" s="19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3"/>
    </row>
    <row r="353" spans="1:16" ht="15.75" x14ac:dyDescent="0.25">
      <c r="A353" s="37"/>
      <c r="B353" s="59" t="s">
        <v>137</v>
      </c>
      <c r="C353" s="60"/>
      <c r="D353" s="19">
        <f t="shared" si="19"/>
        <v>19323.2</v>
      </c>
      <c r="E353" s="52">
        <v>0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19323.2</v>
      </c>
      <c r="P353" s="52">
        <v>0</v>
      </c>
    </row>
    <row r="354" spans="1:16" ht="15.75" x14ac:dyDescent="0.25">
      <c r="A354" s="37"/>
      <c r="B354" s="59" t="s">
        <v>13</v>
      </c>
      <c r="C354" s="60"/>
      <c r="D354" s="19">
        <f t="shared" si="19"/>
        <v>19323.2323</v>
      </c>
      <c r="E354" s="52">
        <v>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4">
        <v>19323.2323</v>
      </c>
      <c r="P354" s="52">
        <v>0</v>
      </c>
    </row>
    <row r="355" spans="1:16" ht="15.75" x14ac:dyDescent="0.25">
      <c r="A355" s="37"/>
      <c r="B355" s="59" t="s">
        <v>14</v>
      </c>
      <c r="C355" s="60"/>
      <c r="D355" s="19">
        <f t="shared" si="19"/>
        <v>0</v>
      </c>
      <c r="E355" s="52">
        <v>0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</row>
    <row r="356" spans="1:16" ht="64.5" customHeight="1" x14ac:dyDescent="0.25">
      <c r="A356" s="37" t="s">
        <v>203</v>
      </c>
      <c r="B356" s="41" t="s">
        <v>64</v>
      </c>
      <c r="C356" s="13" t="s">
        <v>209</v>
      </c>
      <c r="D356" s="19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4"/>
    </row>
    <row r="357" spans="1:16" ht="15.75" x14ac:dyDescent="0.25">
      <c r="A357" s="37"/>
      <c r="B357" s="59" t="s">
        <v>137</v>
      </c>
      <c r="C357" s="60"/>
      <c r="D357" s="19">
        <f t="shared" si="19"/>
        <v>95959.6</v>
      </c>
      <c r="E357" s="52">
        <v>0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95959.6</v>
      </c>
      <c r="P357" s="52">
        <v>0</v>
      </c>
    </row>
    <row r="358" spans="1:16" ht="15.75" x14ac:dyDescent="0.25">
      <c r="A358" s="37"/>
      <c r="B358" s="59" t="s">
        <v>13</v>
      </c>
      <c r="C358" s="60"/>
      <c r="D358" s="19">
        <f t="shared" si="19"/>
        <v>95000</v>
      </c>
      <c r="E358" s="52">
        <v>0</v>
      </c>
      <c r="F358" s="52">
        <v>0</v>
      </c>
      <c r="G358" s="52">
        <v>0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4">
        <v>95000</v>
      </c>
      <c r="P358" s="52">
        <v>0</v>
      </c>
    </row>
    <row r="359" spans="1:16" ht="15.75" x14ac:dyDescent="0.25">
      <c r="A359" s="37"/>
      <c r="B359" s="59" t="s">
        <v>14</v>
      </c>
      <c r="C359" s="60"/>
      <c r="D359" s="19">
        <f t="shared" si="19"/>
        <v>0</v>
      </c>
      <c r="E359" s="52">
        <v>0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</row>
    <row r="360" spans="1:16" ht="78.75" x14ac:dyDescent="0.25">
      <c r="A360" s="37" t="s">
        <v>204</v>
      </c>
      <c r="B360" s="41" t="s">
        <v>134</v>
      </c>
      <c r="C360" s="13" t="s">
        <v>218</v>
      </c>
      <c r="D360" s="19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3"/>
    </row>
    <row r="361" spans="1:16" ht="15.75" x14ac:dyDescent="0.25">
      <c r="A361" s="37"/>
      <c r="B361" s="59" t="s">
        <v>137</v>
      </c>
      <c r="C361" s="60"/>
      <c r="D361" s="19">
        <f t="shared" si="19"/>
        <v>70636.399999999994</v>
      </c>
      <c r="E361" s="52">
        <v>0</v>
      </c>
      <c r="F361" s="52">
        <v>70636.399999999994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</row>
    <row r="362" spans="1:16" ht="15.75" x14ac:dyDescent="0.25">
      <c r="A362" s="37"/>
      <c r="B362" s="59" t="s">
        <v>13</v>
      </c>
      <c r="C362" s="60"/>
      <c r="D362" s="19">
        <f t="shared" si="19"/>
        <v>70636.363599999997</v>
      </c>
      <c r="E362" s="52">
        <v>0</v>
      </c>
      <c r="F362" s="53">
        <v>70636.363599999997</v>
      </c>
      <c r="G362" s="52">
        <v>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</row>
    <row r="363" spans="1:16" ht="15.75" x14ac:dyDescent="0.25">
      <c r="A363" s="37"/>
      <c r="B363" s="59" t="s">
        <v>14</v>
      </c>
      <c r="C363" s="60"/>
      <c r="D363" s="19">
        <f t="shared" si="19"/>
        <v>20297.969799999999</v>
      </c>
      <c r="E363" s="52">
        <v>0</v>
      </c>
      <c r="F363" s="53">
        <v>20297.969799999999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</row>
    <row r="364" spans="1:16" ht="15.75" x14ac:dyDescent="0.25">
      <c r="A364" s="14" t="s">
        <v>191</v>
      </c>
      <c r="B364" s="67" t="s">
        <v>136</v>
      </c>
      <c r="C364" s="68"/>
      <c r="D364" s="19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3"/>
    </row>
    <row r="365" spans="1:16" ht="15.75" customHeight="1" x14ac:dyDescent="0.25">
      <c r="A365" s="14"/>
      <c r="B365" s="67" t="s">
        <v>137</v>
      </c>
      <c r="C365" s="68"/>
      <c r="D365" s="20">
        <f>D7+D212+D217+D221+D309</f>
        <v>9088388.9000000004</v>
      </c>
      <c r="E365" s="20">
        <f t="shared" ref="E365:O365" si="20">E7+E212+E217+E221+E309</f>
        <v>1314193.5</v>
      </c>
      <c r="F365" s="20">
        <f t="shared" si="20"/>
        <v>944014.10000000009</v>
      </c>
      <c r="G365" s="20">
        <f t="shared" si="20"/>
        <v>676016.7</v>
      </c>
      <c r="H365" s="20">
        <f t="shared" si="20"/>
        <v>575946.69999999995</v>
      </c>
      <c r="I365" s="20">
        <f t="shared" si="20"/>
        <v>624553.39999999991</v>
      </c>
      <c r="J365" s="20">
        <f t="shared" si="20"/>
        <v>768011.2</v>
      </c>
      <c r="K365" s="20">
        <f t="shared" si="20"/>
        <v>473508.8</v>
      </c>
      <c r="L365" s="20">
        <f t="shared" si="20"/>
        <v>1087702.2999999998</v>
      </c>
      <c r="M365" s="20">
        <f t="shared" si="20"/>
        <v>297576.60000000003</v>
      </c>
      <c r="N365" s="20">
        <f t="shared" si="20"/>
        <v>464047.9</v>
      </c>
      <c r="O365" s="20">
        <f t="shared" si="20"/>
        <v>1830566.6</v>
      </c>
      <c r="P365" s="20">
        <f t="shared" ref="E365:P366" si="21">P7+P212+P217+P221+P309</f>
        <v>32251.1</v>
      </c>
    </row>
    <row r="366" spans="1:16" ht="15.75" x14ac:dyDescent="0.25">
      <c r="A366" s="14"/>
      <c r="B366" s="67" t="s">
        <v>13</v>
      </c>
      <c r="C366" s="68"/>
      <c r="D366" s="20">
        <f>D8+D213+D218+D222+D310</f>
        <v>9703765.8740999997</v>
      </c>
      <c r="E366" s="20">
        <f t="shared" si="21"/>
        <v>1389028.2028999999</v>
      </c>
      <c r="F366" s="20">
        <f t="shared" si="21"/>
        <v>947178.41890000005</v>
      </c>
      <c r="G366" s="20">
        <f t="shared" si="21"/>
        <v>711308.38999999978</v>
      </c>
      <c r="H366" s="20">
        <f t="shared" si="21"/>
        <v>634416.05959999992</v>
      </c>
      <c r="I366" s="20">
        <f t="shared" si="21"/>
        <v>739338.66059999994</v>
      </c>
      <c r="J366" s="20">
        <f t="shared" si="21"/>
        <v>808670.67349999992</v>
      </c>
      <c r="K366" s="20">
        <f t="shared" si="21"/>
        <v>487204.6275</v>
      </c>
      <c r="L366" s="20">
        <f t="shared" si="21"/>
        <v>1166173.7437</v>
      </c>
      <c r="M366" s="20">
        <f t="shared" si="21"/>
        <v>373346.80900000007</v>
      </c>
      <c r="N366" s="20">
        <f t="shared" si="21"/>
        <v>473784.57010000001</v>
      </c>
      <c r="O366" s="20">
        <f t="shared" si="21"/>
        <v>1962124.6683</v>
      </c>
      <c r="P366" s="20">
        <f t="shared" si="21"/>
        <v>11191.05</v>
      </c>
    </row>
    <row r="367" spans="1:16" ht="15.75" x14ac:dyDescent="0.25">
      <c r="A367" s="14"/>
      <c r="B367" s="67" t="s">
        <v>14</v>
      </c>
      <c r="C367" s="68"/>
      <c r="D367" s="20">
        <f>D9+D214+D219+D223+D311</f>
        <v>2474779.9207000001</v>
      </c>
      <c r="E367" s="20">
        <f t="shared" ref="E367:P367" si="22">E9+E214+E219+E223+E311</f>
        <v>383983.52860000002</v>
      </c>
      <c r="F367" s="20">
        <f t="shared" si="22"/>
        <v>277058.72140000004</v>
      </c>
      <c r="G367" s="20">
        <f t="shared" si="22"/>
        <v>221948.03140000001</v>
      </c>
      <c r="H367" s="20">
        <f t="shared" si="22"/>
        <v>171965.24830000001</v>
      </c>
      <c r="I367" s="20">
        <f t="shared" si="22"/>
        <v>154655.06459999998</v>
      </c>
      <c r="J367" s="20">
        <f t="shared" si="22"/>
        <v>217392.75209999998</v>
      </c>
      <c r="K367" s="20">
        <f t="shared" si="22"/>
        <v>140984.68730000002</v>
      </c>
      <c r="L367" s="20">
        <f t="shared" si="22"/>
        <v>260452.9632</v>
      </c>
      <c r="M367" s="20">
        <f t="shared" si="22"/>
        <v>101649.49359999999</v>
      </c>
      <c r="N367" s="20">
        <f t="shared" si="22"/>
        <v>109246.23899999999</v>
      </c>
      <c r="O367" s="20">
        <f t="shared" si="22"/>
        <v>435443.19119999994</v>
      </c>
      <c r="P367" s="20">
        <f t="shared" si="22"/>
        <v>0</v>
      </c>
    </row>
    <row r="368" spans="1:1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70" spans="3:16" ht="15.75" x14ac:dyDescent="0.25">
      <c r="C370" s="29" t="s">
        <v>137</v>
      </c>
      <c r="D370" s="25">
        <v>9088388.9000000004</v>
      </c>
      <c r="E370" s="25">
        <v>1314193.5</v>
      </c>
      <c r="F370" s="25">
        <v>944014.1</v>
      </c>
      <c r="G370" s="25">
        <v>676016.7</v>
      </c>
      <c r="H370" s="25">
        <v>575946.69999999995</v>
      </c>
      <c r="I370" s="25">
        <v>624553.4</v>
      </c>
      <c r="J370" s="25">
        <v>768011.2</v>
      </c>
      <c r="K370" s="25">
        <v>473508.8</v>
      </c>
      <c r="L370" s="25">
        <v>1087702.3</v>
      </c>
      <c r="M370" s="25">
        <v>297576.59999999998</v>
      </c>
      <c r="N370" s="25">
        <v>464047.9</v>
      </c>
      <c r="O370" s="25">
        <v>1830566.6</v>
      </c>
      <c r="P370" s="25">
        <v>32251.1</v>
      </c>
    </row>
    <row r="371" spans="3:16" ht="15.75" x14ac:dyDescent="0.25">
      <c r="C371" s="29" t="s">
        <v>13</v>
      </c>
      <c r="D371" s="27">
        <v>9703765.8757700007</v>
      </c>
      <c r="E371" s="28">
        <v>1389028.20294</v>
      </c>
      <c r="F371" s="28">
        <v>947178.41888000001</v>
      </c>
      <c r="G371" s="28">
        <v>711308.38975999993</v>
      </c>
      <c r="H371" s="28">
        <v>634416.05949999997</v>
      </c>
      <c r="I371" s="28">
        <v>739338.66041000001</v>
      </c>
      <c r="J371" s="28">
        <v>808670.67336000002</v>
      </c>
      <c r="K371" s="28">
        <v>487204.62737</v>
      </c>
      <c r="L371" s="28">
        <v>1166173.7435999999</v>
      </c>
      <c r="M371" s="28">
        <v>373346.80898000003</v>
      </c>
      <c r="N371" s="28">
        <v>473784.57013999997</v>
      </c>
      <c r="O371" s="28">
        <v>1962124.6683</v>
      </c>
      <c r="P371" s="28">
        <v>11191.052529999999</v>
      </c>
    </row>
    <row r="372" spans="3:16" ht="15.75" x14ac:dyDescent="0.25">
      <c r="C372" s="29" t="s">
        <v>14</v>
      </c>
      <c r="D372" s="27">
        <v>2474779.9199699997</v>
      </c>
      <c r="E372" s="28">
        <v>383983.52848000004</v>
      </c>
      <c r="F372" s="28">
        <v>277058.72125999996</v>
      </c>
      <c r="G372" s="28">
        <v>221948.03121000002</v>
      </c>
      <c r="H372" s="28">
        <v>171965.24827000001</v>
      </c>
      <c r="I372" s="28">
        <v>154655.06453</v>
      </c>
      <c r="J372" s="28">
        <v>217392.75206</v>
      </c>
      <c r="K372" s="28">
        <v>140984.68718000001</v>
      </c>
      <c r="L372" s="28">
        <v>260452.96316999997</v>
      </c>
      <c r="M372" s="28">
        <v>101649.49364</v>
      </c>
      <c r="N372" s="28">
        <v>109246.23895</v>
      </c>
      <c r="O372" s="28">
        <v>435443.19122000004</v>
      </c>
      <c r="P372" s="28">
        <v>0</v>
      </c>
    </row>
    <row r="373" spans="3:16" x14ac:dyDescent="0.25">
      <c r="L373" s="26"/>
    </row>
    <row r="374" spans="3:16" x14ac:dyDescent="0.25">
      <c r="D374" s="58">
        <f>D365-D370</f>
        <v>0</v>
      </c>
      <c r="E374" s="58">
        <f t="shared" ref="E374:P374" si="23">E365-E370</f>
        <v>0</v>
      </c>
      <c r="F374" s="58">
        <f t="shared" si="23"/>
        <v>0</v>
      </c>
      <c r="G374" s="58">
        <f t="shared" si="23"/>
        <v>0</v>
      </c>
      <c r="H374" s="58">
        <f t="shared" si="23"/>
        <v>0</v>
      </c>
      <c r="I374" s="58">
        <f t="shared" si="23"/>
        <v>0</v>
      </c>
      <c r="J374" s="58">
        <f t="shared" si="23"/>
        <v>0</v>
      </c>
      <c r="K374" s="58">
        <f t="shared" si="23"/>
        <v>0</v>
      </c>
      <c r="L374" s="58">
        <f t="shared" si="23"/>
        <v>0</v>
      </c>
      <c r="M374" s="58">
        <f t="shared" si="23"/>
        <v>0</v>
      </c>
      <c r="N374" s="58">
        <f t="shared" si="23"/>
        <v>0</v>
      </c>
      <c r="O374" s="58">
        <f t="shared" si="23"/>
        <v>0</v>
      </c>
      <c r="P374" s="58">
        <f t="shared" si="23"/>
        <v>0</v>
      </c>
    </row>
    <row r="375" spans="3:16" x14ac:dyDescent="0.25">
      <c r="D375" s="58">
        <f t="shared" ref="D375:P376" si="24">D366-D371</f>
        <v>-1.6700010746717453E-3</v>
      </c>
      <c r="E375" s="58">
        <f t="shared" si="24"/>
        <v>-4.0000071749091148E-5</v>
      </c>
      <c r="F375" s="58">
        <f t="shared" si="24"/>
        <v>2.0000035874545574E-5</v>
      </c>
      <c r="G375" s="58">
        <f t="shared" si="24"/>
        <v>2.3999984841793776E-4</v>
      </c>
      <c r="H375" s="58">
        <f t="shared" si="24"/>
        <v>9.9999946542084217E-5</v>
      </c>
      <c r="I375" s="58">
        <f t="shared" si="24"/>
        <v>1.8999993335455656E-4</v>
      </c>
      <c r="J375" s="58">
        <f t="shared" si="24"/>
        <v>1.3999990187585354E-4</v>
      </c>
      <c r="K375" s="58">
        <f t="shared" si="24"/>
        <v>1.3000000035390258E-4</v>
      </c>
      <c r="L375" s="58">
        <f t="shared" si="24"/>
        <v>1.0000006295740604E-4</v>
      </c>
      <c r="M375" s="58">
        <f t="shared" si="24"/>
        <v>2.0000035874545574E-5</v>
      </c>
      <c r="N375" s="58">
        <f t="shared" si="24"/>
        <v>-3.9999955333769321E-5</v>
      </c>
      <c r="O375" s="58">
        <f t="shared" si="24"/>
        <v>0</v>
      </c>
      <c r="P375" s="58">
        <f t="shared" si="24"/>
        <v>-2.5299999997514533E-3</v>
      </c>
    </row>
    <row r="376" spans="3:16" x14ac:dyDescent="0.25">
      <c r="D376" s="58">
        <f t="shared" si="24"/>
        <v>7.3000043630599976E-4</v>
      </c>
      <c r="E376" s="58">
        <f t="shared" si="24"/>
        <v>1.1999998241662979E-4</v>
      </c>
      <c r="F376" s="58">
        <f t="shared" si="24"/>
        <v>1.4000007649883628E-4</v>
      </c>
      <c r="G376" s="58">
        <f t="shared" si="24"/>
        <v>1.8999999156221747E-4</v>
      </c>
      <c r="H376" s="58">
        <f t="shared" si="24"/>
        <v>2.9999995604157448E-5</v>
      </c>
      <c r="I376" s="58">
        <f t="shared" si="24"/>
        <v>6.9999980041757226E-5</v>
      </c>
      <c r="J376" s="58">
        <f t="shared" si="24"/>
        <v>3.9999984437599778E-5</v>
      </c>
      <c r="K376" s="58">
        <f t="shared" si="24"/>
        <v>1.2000001152046025E-4</v>
      </c>
      <c r="L376" s="58">
        <f t="shared" si="24"/>
        <v>3.0000024707987905E-5</v>
      </c>
      <c r="M376" s="58">
        <f t="shared" si="24"/>
        <v>-4.0000013541430235E-5</v>
      </c>
      <c r="N376" s="58">
        <f t="shared" si="24"/>
        <v>4.9999987822957337E-5</v>
      </c>
      <c r="O376" s="58">
        <f t="shared" si="24"/>
        <v>-2.0000094082206488E-5</v>
      </c>
      <c r="P376" s="58">
        <f t="shared" si="24"/>
        <v>0</v>
      </c>
    </row>
    <row r="378" spans="3:16" x14ac:dyDescent="0.25">
      <c r="C378" s="1" t="s">
        <v>172</v>
      </c>
    </row>
    <row r="380" spans="3:16" x14ac:dyDescent="0.25">
      <c r="D380" s="58">
        <f>D24+D56+D92+D108+D196</f>
        <v>446057.49999999994</v>
      </c>
      <c r="E380" s="58">
        <f t="shared" ref="E380:O380" si="25">E24+E56+E92+E108+E196</f>
        <v>82370.3</v>
      </c>
      <c r="F380" s="58">
        <f t="shared" si="25"/>
        <v>55586.3</v>
      </c>
      <c r="G380" s="58">
        <f t="shared" si="25"/>
        <v>53897.8</v>
      </c>
      <c r="H380" s="58">
        <f t="shared" si="25"/>
        <v>48764.4</v>
      </c>
      <c r="I380" s="58">
        <f t="shared" si="25"/>
        <v>30342.5</v>
      </c>
      <c r="J380" s="58">
        <f t="shared" si="25"/>
        <v>55543.199999999997</v>
      </c>
      <c r="K380" s="58">
        <f t="shared" si="25"/>
        <v>30234.7</v>
      </c>
      <c r="L380" s="58">
        <f t="shared" si="25"/>
        <v>25925.399999999998</v>
      </c>
      <c r="M380" s="58">
        <f t="shared" si="25"/>
        <v>22862.6</v>
      </c>
      <c r="N380" s="58">
        <f t="shared" si="25"/>
        <v>25723.100000000002</v>
      </c>
      <c r="O380" s="58">
        <f t="shared" si="25"/>
        <v>14807.2</v>
      </c>
    </row>
  </sheetData>
  <mergeCells count="280">
    <mergeCell ref="B365:C365"/>
    <mergeCell ref="B366:C366"/>
    <mergeCell ref="B367:C367"/>
    <mergeCell ref="B364:C364"/>
    <mergeCell ref="B207:C207"/>
    <mergeCell ref="B208:C208"/>
    <mergeCell ref="B209:C209"/>
    <mergeCell ref="B171:C171"/>
    <mergeCell ref="B172:C172"/>
    <mergeCell ref="B173:C173"/>
    <mergeCell ref="B353:C353"/>
    <mergeCell ref="B354:C354"/>
    <mergeCell ref="B355:C355"/>
    <mergeCell ref="B357:C357"/>
    <mergeCell ref="B358:C358"/>
    <mergeCell ref="B359:C359"/>
    <mergeCell ref="B361:C361"/>
    <mergeCell ref="B362:C362"/>
    <mergeCell ref="B363:C363"/>
    <mergeCell ref="B345:C345"/>
    <mergeCell ref="B346:C346"/>
    <mergeCell ref="B347:C347"/>
    <mergeCell ref="B349:C349"/>
    <mergeCell ref="B350:C350"/>
    <mergeCell ref="B351:C351"/>
    <mergeCell ref="B333:C333"/>
    <mergeCell ref="B334:C334"/>
    <mergeCell ref="B335:C335"/>
    <mergeCell ref="B337:C337"/>
    <mergeCell ref="B338:C338"/>
    <mergeCell ref="B339:C339"/>
    <mergeCell ref="B341:C341"/>
    <mergeCell ref="B342:C342"/>
    <mergeCell ref="B343:C343"/>
    <mergeCell ref="B321:C321"/>
    <mergeCell ref="B322:C322"/>
    <mergeCell ref="B323:C323"/>
    <mergeCell ref="B325:C325"/>
    <mergeCell ref="B326:C326"/>
    <mergeCell ref="B327:C327"/>
    <mergeCell ref="B329:C329"/>
    <mergeCell ref="B330:C330"/>
    <mergeCell ref="B331:C331"/>
    <mergeCell ref="B313:C313"/>
    <mergeCell ref="B314:C314"/>
    <mergeCell ref="B315:C315"/>
    <mergeCell ref="B317:C317"/>
    <mergeCell ref="B318:C318"/>
    <mergeCell ref="B319:C319"/>
    <mergeCell ref="B303:C303"/>
    <mergeCell ref="B305:C305"/>
    <mergeCell ref="B306:C306"/>
    <mergeCell ref="B307:C307"/>
    <mergeCell ref="B292:C292"/>
    <mergeCell ref="B308:C308"/>
    <mergeCell ref="B309:C309"/>
    <mergeCell ref="B310:C310"/>
    <mergeCell ref="B311:C311"/>
    <mergeCell ref="B291:C291"/>
    <mergeCell ref="B293:C293"/>
    <mergeCell ref="B294:C294"/>
    <mergeCell ref="B295:C295"/>
    <mergeCell ref="B297:C297"/>
    <mergeCell ref="B298:C298"/>
    <mergeCell ref="B299:C299"/>
    <mergeCell ref="B301:C301"/>
    <mergeCell ref="B302:C302"/>
    <mergeCell ref="B279:C279"/>
    <mergeCell ref="B281:C281"/>
    <mergeCell ref="B282:C282"/>
    <mergeCell ref="B283:C283"/>
    <mergeCell ref="B285:C285"/>
    <mergeCell ref="B286:C286"/>
    <mergeCell ref="B287:C287"/>
    <mergeCell ref="B289:C289"/>
    <mergeCell ref="B290:C290"/>
    <mergeCell ref="B267:C267"/>
    <mergeCell ref="B269:C269"/>
    <mergeCell ref="B270:C270"/>
    <mergeCell ref="B271:C271"/>
    <mergeCell ref="B273:C273"/>
    <mergeCell ref="B274:C274"/>
    <mergeCell ref="B275:C275"/>
    <mergeCell ref="B277:C277"/>
    <mergeCell ref="B278:C278"/>
    <mergeCell ref="B255:C255"/>
    <mergeCell ref="B257:C257"/>
    <mergeCell ref="B258:C258"/>
    <mergeCell ref="B259:C259"/>
    <mergeCell ref="B261:C261"/>
    <mergeCell ref="B262:C262"/>
    <mergeCell ref="B263:C263"/>
    <mergeCell ref="B265:C265"/>
    <mergeCell ref="B266:C266"/>
    <mergeCell ref="B243:C243"/>
    <mergeCell ref="B245:C245"/>
    <mergeCell ref="B246:C246"/>
    <mergeCell ref="B247:C247"/>
    <mergeCell ref="B249:C249"/>
    <mergeCell ref="B250:C250"/>
    <mergeCell ref="B251:C251"/>
    <mergeCell ref="B253:C253"/>
    <mergeCell ref="B254:C254"/>
    <mergeCell ref="B231:C231"/>
    <mergeCell ref="B233:C233"/>
    <mergeCell ref="B234:C234"/>
    <mergeCell ref="B235:C235"/>
    <mergeCell ref="B237:C237"/>
    <mergeCell ref="B238:C238"/>
    <mergeCell ref="B239:C239"/>
    <mergeCell ref="B241:C241"/>
    <mergeCell ref="B242:C242"/>
    <mergeCell ref="B222:C222"/>
    <mergeCell ref="B223:C223"/>
    <mergeCell ref="B225:C225"/>
    <mergeCell ref="B226:C226"/>
    <mergeCell ref="B227:C227"/>
    <mergeCell ref="B224:C224"/>
    <mergeCell ref="B220:C220"/>
    <mergeCell ref="B229:C229"/>
    <mergeCell ref="B230:C230"/>
    <mergeCell ref="B210:C210"/>
    <mergeCell ref="B212:C212"/>
    <mergeCell ref="B213:C213"/>
    <mergeCell ref="B214:C214"/>
    <mergeCell ref="B215:C215"/>
    <mergeCell ref="B217:C217"/>
    <mergeCell ref="B218:C218"/>
    <mergeCell ref="B219:C219"/>
    <mergeCell ref="B221:C221"/>
    <mergeCell ref="B199:C199"/>
    <mergeCell ref="B200:C200"/>
    <mergeCell ref="B201:C201"/>
    <mergeCell ref="B203:C203"/>
    <mergeCell ref="B204:C204"/>
    <mergeCell ref="B205:C205"/>
    <mergeCell ref="B187:C187"/>
    <mergeCell ref="B188:C188"/>
    <mergeCell ref="B189:C189"/>
    <mergeCell ref="B191:C191"/>
    <mergeCell ref="B192:C192"/>
    <mergeCell ref="B193:C193"/>
    <mergeCell ref="B195:C195"/>
    <mergeCell ref="B196:C196"/>
    <mergeCell ref="B197:C197"/>
    <mergeCell ref="B167:C167"/>
    <mergeCell ref="B168:C168"/>
    <mergeCell ref="B169:C169"/>
    <mergeCell ref="B175:C175"/>
    <mergeCell ref="B176:C176"/>
    <mergeCell ref="B177:C177"/>
    <mergeCell ref="B183:C183"/>
    <mergeCell ref="B184:C184"/>
    <mergeCell ref="B185:C185"/>
    <mergeCell ref="B179:C179"/>
    <mergeCell ref="B180:C180"/>
    <mergeCell ref="B181:C181"/>
    <mergeCell ref="B155:C155"/>
    <mergeCell ref="B156:C156"/>
    <mergeCell ref="B157:C157"/>
    <mergeCell ref="B159:C159"/>
    <mergeCell ref="B160:C160"/>
    <mergeCell ref="B161:C161"/>
    <mergeCell ref="B163:C163"/>
    <mergeCell ref="B164:C164"/>
    <mergeCell ref="B165:C165"/>
    <mergeCell ref="B143:C143"/>
    <mergeCell ref="B144:C144"/>
    <mergeCell ref="B145:C145"/>
    <mergeCell ref="B147:C147"/>
    <mergeCell ref="B148:C148"/>
    <mergeCell ref="B149:C149"/>
    <mergeCell ref="B151:C151"/>
    <mergeCell ref="B152:C152"/>
    <mergeCell ref="B153:C153"/>
    <mergeCell ref="B63:C63"/>
    <mergeCell ref="B64:C64"/>
    <mergeCell ref="B65:C65"/>
    <mergeCell ref="B67:C67"/>
    <mergeCell ref="B68:C68"/>
    <mergeCell ref="B69:C69"/>
    <mergeCell ref="B71:C71"/>
    <mergeCell ref="B72:C72"/>
    <mergeCell ref="B73:C73"/>
    <mergeCell ref="B49:C49"/>
    <mergeCell ref="B51:C51"/>
    <mergeCell ref="B52:C52"/>
    <mergeCell ref="B53:C53"/>
    <mergeCell ref="B55:C55"/>
    <mergeCell ref="B96:C96"/>
    <mergeCell ref="B87:C87"/>
    <mergeCell ref="B88:C88"/>
    <mergeCell ref="B89:C89"/>
    <mergeCell ref="B56:C56"/>
    <mergeCell ref="B57:C57"/>
    <mergeCell ref="B59:C59"/>
    <mergeCell ref="B60:C60"/>
    <mergeCell ref="B61:C61"/>
    <mergeCell ref="B91:C91"/>
    <mergeCell ref="B75:C75"/>
    <mergeCell ref="B76:C76"/>
    <mergeCell ref="B77:C77"/>
    <mergeCell ref="B79:C79"/>
    <mergeCell ref="B80:C80"/>
    <mergeCell ref="B81:C81"/>
    <mergeCell ref="B83:C83"/>
    <mergeCell ref="B84:C84"/>
    <mergeCell ref="B85:C85"/>
    <mergeCell ref="B35:C35"/>
    <mergeCell ref="B107:C107"/>
    <mergeCell ref="B108:C108"/>
    <mergeCell ref="B109:C109"/>
    <mergeCell ref="B103:C103"/>
    <mergeCell ref="B104:C104"/>
    <mergeCell ref="B105:C105"/>
    <mergeCell ref="B36:C36"/>
    <mergeCell ref="B37:C37"/>
    <mergeCell ref="B39:C39"/>
    <mergeCell ref="B40:C40"/>
    <mergeCell ref="B41:C41"/>
    <mergeCell ref="B97:C97"/>
    <mergeCell ref="B99:C99"/>
    <mergeCell ref="B100:C100"/>
    <mergeCell ref="B43:C43"/>
    <mergeCell ref="B44:C44"/>
    <mergeCell ref="B45:C45"/>
    <mergeCell ref="B47:C47"/>
    <mergeCell ref="B48:C48"/>
    <mergeCell ref="B101:C101"/>
    <mergeCell ref="B92:C92"/>
    <mergeCell ref="B93:C93"/>
    <mergeCell ref="B95:C95"/>
    <mergeCell ref="B124:C124"/>
    <mergeCell ref="B125:C125"/>
    <mergeCell ref="B16:C16"/>
    <mergeCell ref="B17:C17"/>
    <mergeCell ref="B19:C19"/>
    <mergeCell ref="B20:C20"/>
    <mergeCell ref="B21:C21"/>
    <mergeCell ref="B116:C116"/>
    <mergeCell ref="B117:C117"/>
    <mergeCell ref="B119:C119"/>
    <mergeCell ref="B120:C120"/>
    <mergeCell ref="B23:C23"/>
    <mergeCell ref="B24:C24"/>
    <mergeCell ref="B25:C25"/>
    <mergeCell ref="B27:C27"/>
    <mergeCell ref="B28:C28"/>
    <mergeCell ref="B111:C111"/>
    <mergeCell ref="B112:C112"/>
    <mergeCell ref="B113:C113"/>
    <mergeCell ref="B115:C115"/>
    <mergeCell ref="B29:C29"/>
    <mergeCell ref="B31:C31"/>
    <mergeCell ref="B32:C32"/>
    <mergeCell ref="B33:C33"/>
    <mergeCell ref="B137:C137"/>
    <mergeCell ref="B139:C139"/>
    <mergeCell ref="B140:C140"/>
    <mergeCell ref="B141:C141"/>
    <mergeCell ref="B132:C132"/>
    <mergeCell ref="B133:C133"/>
    <mergeCell ref="B135:C135"/>
    <mergeCell ref="B136:C136"/>
    <mergeCell ref="L1:O1"/>
    <mergeCell ref="A2:O2"/>
    <mergeCell ref="B6:C6"/>
    <mergeCell ref="B7:C7"/>
    <mergeCell ref="B8:C8"/>
    <mergeCell ref="B127:C127"/>
    <mergeCell ref="B128:C128"/>
    <mergeCell ref="B129:C129"/>
    <mergeCell ref="B131:C131"/>
    <mergeCell ref="B9:C9"/>
    <mergeCell ref="B11:C11"/>
    <mergeCell ref="B12:C12"/>
    <mergeCell ref="B13:C13"/>
    <mergeCell ref="B15:C15"/>
    <mergeCell ref="B121:C121"/>
    <mergeCell ref="B123:C123"/>
  </mergeCells>
  <pageMargins left="0.3541667" right="0.1576389" top="0.78749999999999998" bottom="0.59027779999999996" header="0.39374999999999999" footer="0"/>
  <pageSetup paperSize="9" fitToHeight="19" orientation="landscape" r:id="rId1"/>
  <headerFooter>
    <oddHeader>&amp;C&amp;"Times New Roman,обычный"&amp;13&amp;P</oddHeader>
    <evenHeader>&amp;C&amp;"Times New Roman,обычный"&amp;13&amp;P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022_для МФ&lt;/Code&gt;&#10;  &lt;DocLink&gt;1839806&lt;/DocLink&gt;&#10;  &lt;DocName&gt;Сведения о предоставленных из республиканского бюджета Республики Алтай межбюджетных трансфертах бюджетам муниципальных районов и городского округа&lt;/DocName&gt;&#10;  &lt;VariantName&gt;mrgo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BC642B3-9E27-4BFC-9394-A2D7F31EDD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Тадышева Анна Алексеевна</dc:creator>
  <cp:lastModifiedBy>Тихонова</cp:lastModifiedBy>
  <dcterms:created xsi:type="dcterms:W3CDTF">2023-05-16T09:48:37Z</dcterms:created>
  <dcterms:modified xsi:type="dcterms:W3CDTF">2023-05-31T07:47:40Z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Сведения о предоставленных из республиканского бюджета Республики Алтай межбюджетных трансфертах бюджетам муниципальных районов и городского округа</vt:lpwstr>
  </property>
  <property fmtid="{D5CDD505-2E9C-101B-9397-08002B2CF9AE}" pid="3" name="Название отчета">
    <vt:lpwstr>mrgo.xlsx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tadaa</vt:lpwstr>
  </property>
  <property fmtid="{D5CDD505-2E9C-101B-9397-08002B2CF9AE}" pid="10" name="Шаблон">
    <vt:lpwstr>mrgo.xlt</vt:lpwstr>
  </property>
  <property fmtid="{D5CDD505-2E9C-101B-9397-08002B2CF9AE}" pid="11" name="Локальная база">
    <vt:lpwstr>не используется</vt:lpwstr>
  </property>
</Properties>
</file>