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560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1" i="1"/>
  <c r="D37"/>
  <c r="D36"/>
  <c r="D57"/>
  <c r="D58"/>
  <c r="D56"/>
  <c r="D44" l="1"/>
  <c r="D43"/>
  <c r="D83"/>
  <c r="D77"/>
  <c r="D76"/>
  <c r="D29" l="1"/>
  <c r="D34"/>
  <c r="D32"/>
  <c r="D27"/>
  <c r="D25"/>
  <c r="D23"/>
  <c r="D22"/>
  <c r="D33"/>
  <c r="D28"/>
  <c r="D38"/>
</calcChain>
</file>

<file path=xl/sharedStrings.xml><?xml version="1.0" encoding="utf-8"?>
<sst xmlns="http://schemas.openxmlformats.org/spreadsheetml/2006/main" count="247" uniqueCount="137">
  <si>
    <t xml:space="preserve">Наименование государственной услуги </t>
  </si>
  <si>
    <t>Наименование  количественного показателя</t>
  </si>
  <si>
    <t>2016 год</t>
  </si>
  <si>
    <t xml:space="preserve">Образование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</si>
  <si>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</si>
  <si>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 общего образования</t>
  </si>
  <si>
    <t>чел.</t>
  </si>
  <si>
    <t>Обеспечение жилыми  помещениями  в общежитиях</t>
  </si>
  <si>
    <t>Число  обучающихся</t>
  </si>
  <si>
    <t>Реализация основных общеобразовательных программ основного общего образования (очная)</t>
  </si>
  <si>
    <t>Реализация основных общеобразовательных программ среднего  общего образования (очная)</t>
  </si>
  <si>
    <t>Реализация основных общеобразовательных программ среднего  общего образования (очная-заочная)</t>
  </si>
  <si>
    <t>Реализация дополнительных общеобразовательных  общеразвивающих программ</t>
  </si>
  <si>
    <t xml:space="preserve">Содержание детей </t>
  </si>
  <si>
    <t xml:space="preserve">Количество обучающихся проживающих в интернате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</si>
  <si>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 деятельности, физкультурно-спортивной  деятельности (работа)</t>
  </si>
  <si>
    <t>Организация питания обучающихся (работа)</t>
  </si>
  <si>
    <t>Реализация основных общеобразовательных программ дошкольного  образования (очная)</t>
  </si>
  <si>
    <t>Реализация основных общеобразовательных программ начального  общего образования (очная)</t>
  </si>
  <si>
    <t>Реализация основных общеобразовательных программ основного общего образования (надомники)</t>
  </si>
  <si>
    <t>Реализация основных общеобразовательных программ начального  общего образования надомники)</t>
  </si>
  <si>
    <t xml:space="preserve">Административное обеспечение деятельности организаций </t>
  </si>
  <si>
    <t>шт</t>
  </si>
  <si>
    <t>Реализация дополнительных общеобразовательных  общеразвивающих программ (с  дистанционным применением)</t>
  </si>
  <si>
    <t>Реализация дополнительных общеобразовательных  общеразвивающих программ (очно-заочная)</t>
  </si>
  <si>
    <t>Реализация дополнительных профессиональных образовательных программ повышения квалификации</t>
  </si>
  <si>
    <t>Спортивная подготовка по олимпийским видам спорта (этап начальной подготовки)</t>
  </si>
  <si>
    <t>Спортивная подготовка по олимпийским видам спорта (тренировочный этап)</t>
  </si>
  <si>
    <t>Спортивная подготовка по спорту лиц с пораженим ОДА (спортивно-оздоровительный этап)</t>
  </si>
  <si>
    <t>количество отчетов</t>
  </si>
  <si>
    <t>Физическая культура и спорт</t>
  </si>
  <si>
    <t>Организация и обеспечение подготовки спортивного резерва</t>
  </si>
  <si>
    <t xml:space="preserve">Пропоганда физической культуры, спорта и здорового образа жизни </t>
  </si>
  <si>
    <t xml:space="preserve">Обеспечение участия спортивных сборных команд в спортивных соревнованиях </t>
  </si>
  <si>
    <t xml:space="preserve">численность спортсменов в сборных командах </t>
  </si>
  <si>
    <t>Численность населения принявших  участие спортивно-массовых мероприятиях</t>
  </si>
  <si>
    <t>Организация и проведение физкультурных и спортивных меропритяий в рамках Всероссийского физкультурно- спортивного комплекса "Готов к труду и обороне" (ГТО)</t>
  </si>
  <si>
    <t>Число  лиц,прошедших спортивную подготовку на этапах спортивной подготовки</t>
  </si>
  <si>
    <t>Число лиц, принявших участие в сдаче  ГТО</t>
  </si>
  <si>
    <t xml:space="preserve">Организация и проведение  официальных спортивных мероприятий </t>
  </si>
  <si>
    <t>ед.</t>
  </si>
  <si>
    <t>количество участников ( команд)</t>
  </si>
  <si>
    <t>число обучающихся</t>
  </si>
  <si>
    <t>кол-во отчетов</t>
  </si>
  <si>
    <t>Молодежная политика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</si>
  <si>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</si>
  <si>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</si>
  <si>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</si>
  <si>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</si>
  <si>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количество мероприятий</t>
  </si>
  <si>
    <t>Организация отдыха детей и молодежи</t>
  </si>
  <si>
    <t>количество оздоровленных детей</t>
  </si>
  <si>
    <t>Культура, кинематография, архивное дело, туризм</t>
  </si>
  <si>
    <t>Библиотечное, библиографическое и информационное обслуживание пользователей библиотеки</t>
  </si>
  <si>
    <t>колчество посещений</t>
  </si>
  <si>
    <t>Организация показа концертов и концертных программ</t>
  </si>
  <si>
    <t>число зрителей</t>
  </si>
  <si>
    <t>Организация показа спектаклей</t>
  </si>
  <si>
    <t>Обеспечение сохранения и использования объектов культурного наследия</t>
  </si>
  <si>
    <t>количество объектов культурного наследия</t>
  </si>
  <si>
    <t>Публичный показ музейных предметов, музейных коллекций</t>
  </si>
  <si>
    <t>Число посетителей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</si>
  <si>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</si>
  <si>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проведенных мероприятий, выставок</t>
  </si>
  <si>
    <t>Средства массовой информации</t>
  </si>
  <si>
    <t>Содействие занятости населения</t>
  </si>
  <si>
    <t>Информирование о положении на рынке труда в субъекте Российской Федерации</t>
  </si>
  <si>
    <t>Число граждан обративщихся за услугой</t>
  </si>
  <si>
    <t>Организация осуществления социальных выплат гражданам, признанным в установленном порядке безработными</t>
  </si>
  <si>
    <t>Численность безработных граждан, которым назначены социальные выплаты</t>
  </si>
  <si>
    <t>Направление для получения профессионального обучения или получения дополнительного профессионального образования безработных граждан, включая обучение в другой местности</t>
  </si>
  <si>
    <t xml:space="preserve">Численность граждан, получивших государственную услугу по профессиональному обучению и дополнительному профессиональному образованию </t>
  </si>
  <si>
    <t>Направление для получения профессионального обучения или получения дополнительного профессионального образования безработных граждан, включая обучение в другой местности (Женщины в период отпуска по уходу за ребенком до достижения им возраста трех лет)</t>
  </si>
  <si>
    <t>Направление для получения профессионального обучения или получения дополнительного профессионального образования безработных граждан, включая обучение в другой местности (Незанятые граждане, которым назначена трудовая пенсия по старости и которые стремятся возобновить трудовую деятельность)</t>
  </si>
  <si>
    <t>Содействие самозанятости безработных граждан</t>
  </si>
  <si>
    <t>Численность граждан, получивших государственную услугу по самозанятости</t>
  </si>
  <si>
    <t>Организация временного трудоустройства (Граждане, признанные в установленном порядке безработными, испытывающие трудности в поиске работы)</t>
  </si>
  <si>
    <t>Организация временного трудоустройства (Безработные граждане в возрасте от 18 до 20 лет, имеющие среднее профессиональное образование и ищущие работу впервые)</t>
  </si>
  <si>
    <t xml:space="preserve">Численность граждан, получивших государственную услугу по временному трудоустройству </t>
  </si>
  <si>
    <t>Организация временного трудоустройства (Несовершеннолетние граждане в возрасте от 14 до 18 лет)</t>
  </si>
  <si>
    <t>Организация ярмарок вакансий и учебных рабочих мест</t>
  </si>
  <si>
    <t>Количество ярмарок</t>
  </si>
  <si>
    <t>Организация профессиональной ориентации граждан</t>
  </si>
  <si>
    <t>Численность граждан, получивших государственную услугу по профориентации</t>
  </si>
  <si>
    <t>Социальная адаптация безработных граждан на рынке труда</t>
  </si>
  <si>
    <t xml:space="preserve">Численность граждан, получивших государственную услугу по социальной адаптации </t>
  </si>
  <si>
    <t>Организация проведения оплачиваемых общественных работ</t>
  </si>
  <si>
    <t xml:space="preserve">Численность граждан, получивших государственную услугу (направленных на общественные работы) </t>
  </si>
  <si>
    <t>Содействие безработным гражданам в переезде в другую местность для временного трудоустройства по имеющейся у них профессии (специальности)</t>
  </si>
  <si>
    <t xml:space="preserve">Численность граждан, получивших государственную услугу по содействию безработным гражданам и членам их семей в переселении </t>
  </si>
  <si>
    <t>Социальная защита населения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</si>
  <si>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</si>
  <si>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</si>
  <si>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Предоставление социального обслуживания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</si>
  <si>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</si>
  <si>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Ведение бюджетного учета, формирование регистров органами власти</t>
  </si>
  <si>
    <t xml:space="preserve">Количество отчетов, подлежащих консолидации;Количество отчетов, подлежащих своду ; Количество пользователей отчетов ;Количество согласований ;Количество объектов учета (регистров) </t>
  </si>
  <si>
    <t>Здравоохранение</t>
  </si>
  <si>
    <t>Судебно-медицинская экспертиза</t>
  </si>
  <si>
    <t>количество экспертиз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</si>
  <si>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</si>
  <si>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</t>
  </si>
  <si>
    <t>Количество койко-дней</t>
  </si>
  <si>
    <t>койко-день</t>
  </si>
  <si>
    <t>Организация круглосуточного приема, содержания, выхаживания и воспитания детей</t>
  </si>
  <si>
    <t>Паллиативная медицинская помощь</t>
  </si>
  <si>
    <t>Первичная медико-санитарная помощь, не включенная в базовую программу обязательного медицинского страхования</t>
  </si>
  <si>
    <t>Число посещений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</si>
  <si>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</si>
  <si>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Число пациенто-дней</t>
  </si>
  <si>
    <t>пациенто-дни</t>
  </si>
  <si>
    <t>Число пациентов</t>
  </si>
  <si>
    <t>Медицинское освидетельствование на состояние опьянения (алкогольного, наркотического или иного токсического)</t>
  </si>
  <si>
    <t xml:space="preserve">Количество освидетельствований </t>
  </si>
  <si>
    <t>Судебно-психиатрическая экспертиза</t>
  </si>
  <si>
    <t>Санаторно-курортное лечение</t>
  </si>
  <si>
    <t xml:space="preserve">Количество койко-дней 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</si>
  <si>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</si>
  <si>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Количество полетных часов</t>
  </si>
  <si>
    <t>Обеспечение лечебным и профилактическим питанием</t>
  </si>
  <si>
    <t>количество обслуживаемых лиц</t>
  </si>
  <si>
    <t xml:space="preserve">Организация и осуществление транспортного обслуживания должностных  лиц в случаях, установленных нормативными правовыми актами Российской Федерации , субъектов Российской Федерации, органов местного самоуправления </t>
  </si>
  <si>
    <t>машино-часы работы автомобилей</t>
  </si>
  <si>
    <t>час</t>
  </si>
  <si>
    <t>Реализация дополнительных профессиональных образовательных программ профессиональной переподготовки</t>
  </si>
  <si>
    <t>Ед. изм.</t>
  </si>
  <si>
    <t xml:space="preserve">Административное обеспечение деятельности организаций (Сбор и обработка статистической информации , Информационно-аналитическое обеспечение) </t>
  </si>
  <si>
    <t>штук</t>
  </si>
  <si>
    <t xml:space="preserve">количество отчетов, составленных по результатам работы </t>
  </si>
  <si>
    <t xml:space="preserve">          Сведения о планируемых на 2016 год объемов  оказания  государственных услуг  (работ)</t>
  </si>
  <si>
    <t xml:space="preserve">количество экземпляров изданий </t>
  </si>
  <si>
    <t>Осуществление издательской деятельности (газеты)</t>
  </si>
  <si>
    <t>Осуществление издательской деятельности (книги)</t>
  </si>
  <si>
    <t xml:space="preserve">количество печатных страниц </t>
  </si>
  <si>
    <t>Административное обеспечение деятельности организаций (информационно-аналитическое обеспечение)</t>
  </si>
  <si>
    <t>;количество трудозатрат</t>
  </si>
  <si>
    <t xml:space="preserve"> Чел-ко-день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</si>
</sst>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4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justify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15" xfId="0" applyFont="1" applyBorder="1"/>
    <xf numFmtId="0" fontId="1" fillId="0" borderId="13" xfId="0" applyFont="1" applyFill="1" applyBorder="1"/>
    <xf numFmtId="0" fontId="1" fillId="0" borderId="12" xfId="0" applyNumberFormat="1" applyFont="1" applyBorder="1" applyAlignment="1">
      <alignment horizontal="justify"/>
    </xf>
    <xf numFmtId="0" fontId="1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justify"/>
    </xf>
    <xf numFmtId="0" fontId="1" fillId="0" borderId="17" xfId="0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2" fillId="0" borderId="12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2" xfId="0" applyFont="1" applyBorder="1" applyAlignment="1">
      <alignment horizontal="justify" wrapText="1"/>
    </xf>
    <xf numFmtId="0" fontId="2" fillId="0" borderId="8" xfId="0" applyFont="1" applyBorder="1"/>
    <xf numFmtId="0" fontId="2" fillId="0" borderId="9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3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workbookViewId="0">
      <selection activeCell="A5" sqref="A5:D5"/>
    </sheetView>
  </sheetViews>
  <sheetFormatPr defaultRowHeight="15.75"/>
  <cols>
    <col min="1" max="1" width="46.5703125" style="1" customWidth="1"/>
    <col min="2" max="2" width="30.140625" style="1" customWidth="1"/>
    <col min="3" max="3" width="8.42578125" style="1" customWidth="1"/>
    <col min="4" max="4" width="10.5703125" style="1" customWidth="1"/>
  </cols>
  <sheetData>
    <row r="3" spans="1:4">
      <c r="A3" s="1" t="s">
        <v>129</v>
      </c>
    </row>
    <row r="4" spans="1:4" ht="16.5" thickBot="1"/>
    <row r="5" spans="1:4" ht="57.75" customHeight="1" thickBot="1">
      <c r="A5" s="26" t="s">
        <v>0</v>
      </c>
      <c r="B5" s="27" t="s">
        <v>1</v>
      </c>
      <c r="C5" s="27" t="s">
        <v>125</v>
      </c>
      <c r="D5" s="28" t="s">
        <v>2</v>
      </c>
    </row>
    <row r="6" spans="1:4">
      <c r="A6" s="34" t="s">
        <v>65</v>
      </c>
      <c r="B6" s="35"/>
      <c r="C6" s="11"/>
      <c r="D6" s="12"/>
    </row>
    <row r="7" spans="1:4" ht="31.5">
      <c r="A7" s="13" t="s">
        <v>66</v>
      </c>
      <c r="B7" s="3" t="s">
        <v>67</v>
      </c>
      <c r="C7" s="2" t="s">
        <v>6</v>
      </c>
      <c r="D7" s="14">
        <v>22980</v>
      </c>
    </row>
    <row r="8" spans="1:4" ht="63">
      <c r="A8" s="15" t="s">
        <v>68</v>
      </c>
      <c r="B8" s="16" t="s">
        <v>69</v>
      </c>
      <c r="C8" s="8" t="s">
        <v>6</v>
      </c>
      <c r="D8" s="17">
        <v>2192</v>
      </c>
    </row>
    <row r="9" spans="1:4" ht="126">
      <c r="A9" s="13" t="s">
        <v>70</v>
      </c>
      <c r="B9" s="3" t="s">
        <v>71</v>
      </c>
      <c r="C9" s="2" t="s">
        <v>6</v>
      </c>
      <c r="D9" s="14">
        <v>860</v>
      </c>
    </row>
    <row r="10" spans="1:4" ht="126">
      <c r="A10" s="13" t="s">
        <v>72</v>
      </c>
      <c r="B10" s="3" t="s">
        <v>71</v>
      </c>
      <c r="C10" s="9" t="s">
        <v>6</v>
      </c>
      <c r="D10" s="18">
        <v>86</v>
      </c>
    </row>
    <row r="11" spans="1:4" ht="126">
      <c r="A11" s="19" t="s">
        <v>73</v>
      </c>
      <c r="B11" s="3" t="s">
        <v>71</v>
      </c>
      <c r="C11" s="9" t="s">
        <v>6</v>
      </c>
      <c r="D11" s="14">
        <v>12</v>
      </c>
    </row>
    <row r="12" spans="1:4" ht="63">
      <c r="A12" s="20" t="s">
        <v>74</v>
      </c>
      <c r="B12" s="3" t="s">
        <v>75</v>
      </c>
      <c r="C12" s="2" t="s">
        <v>6</v>
      </c>
      <c r="D12" s="14">
        <v>115</v>
      </c>
    </row>
    <row r="13" spans="1:4" ht="78.75">
      <c r="A13" s="20" t="s">
        <v>76</v>
      </c>
      <c r="B13" s="3" t="s">
        <v>78</v>
      </c>
      <c r="C13" s="2" t="s">
        <v>6</v>
      </c>
      <c r="D13" s="14">
        <v>472</v>
      </c>
    </row>
    <row r="14" spans="1:4" ht="78.75">
      <c r="A14" s="20" t="s">
        <v>77</v>
      </c>
      <c r="B14" s="3" t="s">
        <v>78</v>
      </c>
      <c r="C14" s="2" t="s">
        <v>6</v>
      </c>
      <c r="D14" s="14">
        <v>39</v>
      </c>
    </row>
    <row r="15" spans="1:4" ht="78.75">
      <c r="A15" s="13" t="s">
        <v>79</v>
      </c>
      <c r="B15" s="16" t="s">
        <v>78</v>
      </c>
      <c r="C15" s="2" t="s">
        <v>6</v>
      </c>
      <c r="D15" s="14">
        <v>1058</v>
      </c>
    </row>
    <row r="16" spans="1:4" ht="31.5">
      <c r="A16" s="13" t="s">
        <v>80</v>
      </c>
      <c r="B16" s="2" t="s">
        <v>81</v>
      </c>
      <c r="C16" s="2" t="s">
        <v>40</v>
      </c>
      <c r="D16" s="14">
        <v>175</v>
      </c>
    </row>
    <row r="17" spans="1:4" ht="63">
      <c r="A17" s="13" t="s">
        <v>82</v>
      </c>
      <c r="B17" s="16" t="s">
        <v>83</v>
      </c>
      <c r="C17" s="2" t="s">
        <v>6</v>
      </c>
      <c r="D17" s="14">
        <v>5508</v>
      </c>
    </row>
    <row r="18" spans="1:4" ht="63">
      <c r="A18" s="13" t="s">
        <v>84</v>
      </c>
      <c r="B18" s="16" t="s">
        <v>85</v>
      </c>
      <c r="C18" s="2" t="s">
        <v>6</v>
      </c>
      <c r="D18" s="14">
        <v>888</v>
      </c>
    </row>
    <row r="19" spans="1:4" ht="78.75">
      <c r="A19" s="13" t="s">
        <v>86</v>
      </c>
      <c r="B19" s="16" t="s">
        <v>87</v>
      </c>
      <c r="C19" s="2" t="s">
        <v>6</v>
      </c>
      <c r="D19" s="14">
        <v>1437</v>
      </c>
    </row>
    <row r="20" spans="1:4" ht="94.5">
      <c r="A20" s="13" t="s">
        <v>88</v>
      </c>
      <c r="B20" s="16" t="s">
        <v>89</v>
      </c>
      <c r="C20" s="2" t="s">
        <v>6</v>
      </c>
      <c r="D20" s="14">
        <v>4</v>
      </c>
    </row>
    <row r="21" spans="1:4">
      <c r="A21" s="38" t="s">
        <v>3</v>
      </c>
      <c r="B21" s="39"/>
      <c r="C21" s="40"/>
      <c r="D21" s="14"/>
    </row>
    <row r="22" spans="1:4" ht="31.5">
      <c r="A22" s="21" t="s">
        <v>17</v>
      </c>
      <c r="B22" s="2" t="s">
        <v>8</v>
      </c>
      <c r="C22" s="4" t="s">
        <v>6</v>
      </c>
      <c r="D22" s="14">
        <f>1+20</f>
        <v>21</v>
      </c>
    </row>
    <row r="23" spans="1:4" ht="47.25">
      <c r="A23" s="21" t="s">
        <v>18</v>
      </c>
      <c r="B23" s="2" t="s">
        <v>8</v>
      </c>
      <c r="C23" s="4" t="s">
        <v>6</v>
      </c>
      <c r="D23" s="14">
        <f>24+65+35</f>
        <v>124</v>
      </c>
    </row>
    <row r="24" spans="1:4" ht="47.25">
      <c r="A24" s="21" t="s">
        <v>20</v>
      </c>
      <c r="B24" s="2" t="s">
        <v>8</v>
      </c>
      <c r="C24" s="4" t="s">
        <v>6</v>
      </c>
      <c r="D24" s="14">
        <v>18</v>
      </c>
    </row>
    <row r="25" spans="1:4" ht="47.25">
      <c r="A25" s="21" t="s">
        <v>9</v>
      </c>
      <c r="B25" s="2" t="s">
        <v>8</v>
      </c>
      <c r="C25" s="4" t="s">
        <v>6</v>
      </c>
      <c r="D25" s="14">
        <f>28+210+21+110+94</f>
        <v>463</v>
      </c>
    </row>
    <row r="26" spans="1:4" ht="47.25">
      <c r="A26" s="21" t="s">
        <v>19</v>
      </c>
      <c r="B26" s="2" t="s">
        <v>8</v>
      </c>
      <c r="C26" s="4" t="s">
        <v>6</v>
      </c>
      <c r="D26" s="14">
        <v>27</v>
      </c>
    </row>
    <row r="27" spans="1:4" ht="47.25">
      <c r="A27" s="21" t="s">
        <v>10</v>
      </c>
      <c r="B27" s="2" t="s">
        <v>8</v>
      </c>
      <c r="C27" s="4" t="s">
        <v>6</v>
      </c>
      <c r="D27" s="14">
        <f>83+183+185+18</f>
        <v>469</v>
      </c>
    </row>
    <row r="28" spans="1:4" ht="47.25">
      <c r="A28" s="21" t="s">
        <v>11</v>
      </c>
      <c r="B28" s="2" t="s">
        <v>8</v>
      </c>
      <c r="C28" s="4" t="s">
        <v>6</v>
      </c>
      <c r="D28" s="14">
        <f>44+193</f>
        <v>237</v>
      </c>
    </row>
    <row r="29" spans="1:4" ht="47.25">
      <c r="A29" s="21" t="s">
        <v>12</v>
      </c>
      <c r="B29" s="2" t="s">
        <v>8</v>
      </c>
      <c r="C29" s="4" t="s">
        <v>6</v>
      </c>
      <c r="D29" s="14">
        <f>376+560+181+720+2450+483</f>
        <v>4770</v>
      </c>
    </row>
    <row r="30" spans="1:4" ht="47.25">
      <c r="A30" s="21" t="s">
        <v>23</v>
      </c>
      <c r="B30" s="2" t="s">
        <v>8</v>
      </c>
      <c r="C30" s="4" t="s">
        <v>6</v>
      </c>
      <c r="D30" s="14">
        <v>75</v>
      </c>
    </row>
    <row r="31" spans="1:4" ht="47.25">
      <c r="A31" s="21" t="s">
        <v>24</v>
      </c>
      <c r="B31" s="2" t="s">
        <v>8</v>
      </c>
      <c r="C31" s="4" t="s">
        <v>6</v>
      </c>
      <c r="D31" s="14">
        <v>800</v>
      </c>
    </row>
    <row r="32" spans="1:4" ht="31.5">
      <c r="A32" s="21" t="s">
        <v>13</v>
      </c>
      <c r="B32" s="3" t="s">
        <v>14</v>
      </c>
      <c r="C32" s="4" t="s">
        <v>6</v>
      </c>
      <c r="D32" s="14">
        <f>85+230+21+130+181</f>
        <v>647</v>
      </c>
    </row>
    <row r="33" spans="1:4" ht="141.75">
      <c r="A33" s="21" t="s">
        <v>15</v>
      </c>
      <c r="B33" s="2" t="s">
        <v>8</v>
      </c>
      <c r="C33" s="4" t="s">
        <v>6</v>
      </c>
      <c r="D33" s="14">
        <f>250+46</f>
        <v>296</v>
      </c>
    </row>
    <row r="34" spans="1:4">
      <c r="A34" s="21" t="s">
        <v>16</v>
      </c>
      <c r="B34" s="2" t="s">
        <v>8</v>
      </c>
      <c r="C34" s="4" t="s">
        <v>6</v>
      </c>
      <c r="D34" s="14">
        <f>250+230+46+175+181</f>
        <v>882</v>
      </c>
    </row>
    <row r="35" spans="1:4">
      <c r="A35" s="21"/>
      <c r="B35" s="2"/>
      <c r="C35" s="4"/>
      <c r="D35" s="14"/>
    </row>
    <row r="36" spans="1:4" ht="78.75">
      <c r="A36" s="22" t="s">
        <v>4</v>
      </c>
      <c r="B36" s="2" t="s">
        <v>8</v>
      </c>
      <c r="C36" s="2" t="s">
        <v>6</v>
      </c>
      <c r="D36" s="14">
        <f>50+75+100+50+100+100+50+75+75+7548+33+131+45+42+96+49+291+261+51+103+49+57+119+71+87+64+107+71+73+74+87+91+85+176</f>
        <v>10536</v>
      </c>
    </row>
    <row r="37" spans="1:4" ht="78.75">
      <c r="A37" s="22" t="s">
        <v>5</v>
      </c>
      <c r="B37" s="2" t="s">
        <v>8</v>
      </c>
      <c r="C37" s="2" t="s">
        <v>6</v>
      </c>
      <c r="D37" s="14">
        <f>25+40+25+25+25+25+75+100+25+50+25+75+25+50+75+50+75+50+25+65+40+199+161</f>
        <v>1330</v>
      </c>
    </row>
    <row r="38" spans="1:4" ht="31.5">
      <c r="A38" s="13" t="s">
        <v>7</v>
      </c>
      <c r="B38" s="2" t="s">
        <v>8</v>
      </c>
      <c r="C38" s="2" t="s">
        <v>6</v>
      </c>
      <c r="D38" s="14">
        <f>67+250+100+300+60+60</f>
        <v>837</v>
      </c>
    </row>
    <row r="39" spans="1:4" ht="47.25">
      <c r="A39" s="13" t="s">
        <v>25</v>
      </c>
      <c r="B39" s="2" t="s">
        <v>8</v>
      </c>
      <c r="C39" s="2" t="s">
        <v>6</v>
      </c>
      <c r="D39" s="14">
        <v>1920</v>
      </c>
    </row>
    <row r="40" spans="1:4" ht="63">
      <c r="A40" s="23" t="s">
        <v>124</v>
      </c>
      <c r="B40" s="2" t="s">
        <v>8</v>
      </c>
      <c r="C40" s="2" t="s">
        <v>6</v>
      </c>
      <c r="D40" s="14">
        <v>540</v>
      </c>
    </row>
    <row r="41" spans="1:4" ht="31.5">
      <c r="A41" s="13" t="s">
        <v>21</v>
      </c>
      <c r="B41" s="2" t="s">
        <v>29</v>
      </c>
      <c r="C41" s="2" t="s">
        <v>22</v>
      </c>
      <c r="D41" s="14">
        <v>105</v>
      </c>
    </row>
    <row r="42" spans="1:4">
      <c r="A42" s="41" t="s">
        <v>52</v>
      </c>
      <c r="B42" s="42"/>
      <c r="C42" s="2"/>
      <c r="D42" s="14"/>
    </row>
    <row r="43" spans="1:4" ht="47.25">
      <c r="A43" s="22" t="s">
        <v>53</v>
      </c>
      <c r="B43" s="5" t="s">
        <v>54</v>
      </c>
      <c r="C43" s="2" t="s">
        <v>40</v>
      </c>
      <c r="D43" s="14">
        <f>67530+59700</f>
        <v>127230</v>
      </c>
    </row>
    <row r="44" spans="1:4" ht="31.5">
      <c r="A44" s="22" t="s">
        <v>55</v>
      </c>
      <c r="B44" s="5" t="s">
        <v>56</v>
      </c>
      <c r="C44" s="2" t="s">
        <v>6</v>
      </c>
      <c r="D44" s="14">
        <f>8500+10900+11100</f>
        <v>30500</v>
      </c>
    </row>
    <row r="45" spans="1:4">
      <c r="A45" s="23" t="s">
        <v>57</v>
      </c>
      <c r="B45" s="6" t="s">
        <v>56</v>
      </c>
      <c r="C45" s="2" t="s">
        <v>6</v>
      </c>
      <c r="D45" s="14">
        <v>9900</v>
      </c>
    </row>
    <row r="46" spans="1:4" ht="31.5">
      <c r="A46" s="22" t="s">
        <v>58</v>
      </c>
      <c r="B46" s="5" t="s">
        <v>59</v>
      </c>
      <c r="C46" s="2" t="s">
        <v>40</v>
      </c>
      <c r="D46" s="14">
        <v>2601</v>
      </c>
    </row>
    <row r="47" spans="1:4" ht="31.5">
      <c r="A47" s="22" t="s">
        <v>60</v>
      </c>
      <c r="B47" s="5" t="s">
        <v>61</v>
      </c>
      <c r="C47" s="2" t="s">
        <v>6</v>
      </c>
      <c r="D47" s="14">
        <v>19000</v>
      </c>
    </row>
    <row r="48" spans="1:4" ht="78.75">
      <c r="A48" s="24" t="s">
        <v>62</v>
      </c>
      <c r="B48" s="3" t="s">
        <v>63</v>
      </c>
      <c r="C48" s="2" t="s">
        <v>40</v>
      </c>
      <c r="D48" s="14">
        <v>45</v>
      </c>
    </row>
    <row r="49" spans="1:4" ht="31.5">
      <c r="A49" s="13" t="s">
        <v>21</v>
      </c>
      <c r="B49" s="2" t="s">
        <v>29</v>
      </c>
      <c r="C49" s="2" t="s">
        <v>22</v>
      </c>
      <c r="D49" s="14">
        <v>40</v>
      </c>
    </row>
    <row r="50" spans="1:4" ht="47.25">
      <c r="A50" s="13" t="s">
        <v>134</v>
      </c>
      <c r="B50" s="2" t="s">
        <v>135</v>
      </c>
      <c r="C50" s="3" t="s">
        <v>136</v>
      </c>
      <c r="D50" s="14">
        <v>19760</v>
      </c>
    </row>
    <row r="51" spans="1:4">
      <c r="A51" s="30" t="s">
        <v>97</v>
      </c>
      <c r="B51" s="2"/>
      <c r="C51" s="2"/>
      <c r="D51" s="14"/>
    </row>
    <row r="52" spans="1:4">
      <c r="A52" s="22" t="s">
        <v>98</v>
      </c>
      <c r="B52" s="2" t="s">
        <v>99</v>
      </c>
      <c r="C52" s="2" t="s">
        <v>40</v>
      </c>
      <c r="D52" s="14">
        <v>5000</v>
      </c>
    </row>
    <row r="53" spans="1:4" ht="47.25">
      <c r="A53" s="22" t="s">
        <v>100</v>
      </c>
      <c r="B53" s="3" t="s">
        <v>101</v>
      </c>
      <c r="C53" s="2" t="s">
        <v>40</v>
      </c>
      <c r="D53" s="14">
        <v>1288</v>
      </c>
    </row>
    <row r="54" spans="1:4" ht="47.25">
      <c r="A54" s="22" t="s">
        <v>104</v>
      </c>
      <c r="B54" s="2" t="s">
        <v>102</v>
      </c>
      <c r="C54" s="3" t="s">
        <v>103</v>
      </c>
      <c r="D54" s="14">
        <v>14850</v>
      </c>
    </row>
    <row r="55" spans="1:4" ht="31.5">
      <c r="A55" s="31" t="s">
        <v>105</v>
      </c>
      <c r="B55" s="2" t="s">
        <v>102</v>
      </c>
      <c r="C55" s="3" t="s">
        <v>103</v>
      </c>
      <c r="D55" s="14">
        <v>60</v>
      </c>
    </row>
    <row r="56" spans="1:4" ht="47.25">
      <c r="A56" s="13" t="s">
        <v>106</v>
      </c>
      <c r="B56" s="2" t="s">
        <v>107</v>
      </c>
      <c r="C56" s="2" t="s">
        <v>40</v>
      </c>
      <c r="D56" s="14">
        <f>7050+24000</f>
        <v>31050</v>
      </c>
    </row>
    <row r="57" spans="1:4" ht="78.75">
      <c r="A57" s="13" t="s">
        <v>108</v>
      </c>
      <c r="B57" s="2" t="s">
        <v>109</v>
      </c>
      <c r="C57" s="3" t="s">
        <v>110</v>
      </c>
      <c r="D57" s="14">
        <f>6870+5900</f>
        <v>12770</v>
      </c>
    </row>
    <row r="58" spans="1:4" ht="78.75">
      <c r="A58" s="15" t="s">
        <v>108</v>
      </c>
      <c r="B58" s="32" t="s">
        <v>111</v>
      </c>
      <c r="C58" s="8" t="s">
        <v>6</v>
      </c>
      <c r="D58" s="14">
        <f>1800+287</f>
        <v>2087</v>
      </c>
    </row>
    <row r="59" spans="1:4" ht="47.25">
      <c r="A59" s="13" t="s">
        <v>112</v>
      </c>
      <c r="B59" s="3" t="s">
        <v>113</v>
      </c>
      <c r="C59" s="2" t="s">
        <v>40</v>
      </c>
      <c r="D59" s="14">
        <v>4000</v>
      </c>
    </row>
    <row r="60" spans="1:4">
      <c r="A60" s="33" t="s">
        <v>114</v>
      </c>
      <c r="B60" s="2" t="s">
        <v>99</v>
      </c>
      <c r="C60" s="2" t="s">
        <v>40</v>
      </c>
      <c r="D60" s="14">
        <v>655</v>
      </c>
    </row>
    <row r="61" spans="1:4" ht="31.5">
      <c r="A61" s="22" t="s">
        <v>115</v>
      </c>
      <c r="B61" s="2" t="s">
        <v>116</v>
      </c>
      <c r="C61" s="3" t="s">
        <v>103</v>
      </c>
      <c r="D61" s="14">
        <v>12750</v>
      </c>
    </row>
    <row r="62" spans="1:4" ht="110.25">
      <c r="A62" s="13" t="s">
        <v>117</v>
      </c>
      <c r="B62" s="2" t="s">
        <v>118</v>
      </c>
      <c r="C62" s="2" t="s">
        <v>40</v>
      </c>
      <c r="D62" s="14">
        <v>39</v>
      </c>
    </row>
    <row r="63" spans="1:4" ht="110.25">
      <c r="A63" s="15" t="s">
        <v>117</v>
      </c>
      <c r="B63" s="32" t="s">
        <v>111</v>
      </c>
      <c r="C63" s="8" t="s">
        <v>6</v>
      </c>
      <c r="D63" s="14">
        <v>1540</v>
      </c>
    </row>
    <row r="64" spans="1:4" ht="31.5">
      <c r="A64" s="13" t="s">
        <v>119</v>
      </c>
      <c r="B64" s="2" t="s">
        <v>120</v>
      </c>
      <c r="C64" s="2" t="s">
        <v>40</v>
      </c>
      <c r="D64" s="14">
        <v>212833</v>
      </c>
    </row>
    <row r="65" spans="1:4" ht="31.5">
      <c r="A65" s="3" t="s">
        <v>21</v>
      </c>
      <c r="B65" s="10" t="s">
        <v>29</v>
      </c>
      <c r="C65" s="2" t="s">
        <v>40</v>
      </c>
      <c r="D65" s="14">
        <v>1350</v>
      </c>
    </row>
    <row r="66" spans="1:4" ht="78.75">
      <c r="A66" s="3" t="s">
        <v>126</v>
      </c>
      <c r="B66" s="7" t="s">
        <v>128</v>
      </c>
      <c r="C66" s="2" t="s">
        <v>127</v>
      </c>
      <c r="D66" s="14">
        <v>52</v>
      </c>
    </row>
    <row r="67" spans="1:4" ht="110.25">
      <c r="A67" s="13" t="s">
        <v>121</v>
      </c>
      <c r="B67" s="3" t="s">
        <v>122</v>
      </c>
      <c r="C67" s="2" t="s">
        <v>123</v>
      </c>
      <c r="D67" s="14">
        <v>59280</v>
      </c>
    </row>
    <row r="68" spans="1:4">
      <c r="A68" s="36" t="s">
        <v>90</v>
      </c>
      <c r="B68" s="37"/>
      <c r="C68" s="2"/>
      <c r="D68" s="14"/>
    </row>
    <row r="69" spans="1:4" ht="189">
      <c r="A69" s="19" t="s">
        <v>91</v>
      </c>
      <c r="B69" s="3" t="s">
        <v>92</v>
      </c>
      <c r="C69" s="2" t="s">
        <v>6</v>
      </c>
      <c r="D69" s="14">
        <v>3440</v>
      </c>
    </row>
    <row r="70" spans="1:4" ht="189">
      <c r="A70" s="19" t="s">
        <v>93</v>
      </c>
      <c r="B70" s="3" t="s">
        <v>92</v>
      </c>
      <c r="C70" s="2" t="s">
        <v>6</v>
      </c>
      <c r="D70" s="14">
        <v>756</v>
      </c>
    </row>
    <row r="71" spans="1:4" ht="189">
      <c r="A71" s="19" t="s">
        <v>94</v>
      </c>
      <c r="B71" s="3" t="s">
        <v>92</v>
      </c>
      <c r="C71" s="2" t="s">
        <v>6</v>
      </c>
      <c r="D71" s="14">
        <v>2735</v>
      </c>
    </row>
    <row r="72" spans="1:4" ht="126">
      <c r="A72" s="13" t="s">
        <v>95</v>
      </c>
      <c r="B72" s="3" t="s">
        <v>96</v>
      </c>
      <c r="C72" s="2" t="s">
        <v>40</v>
      </c>
      <c r="D72" s="14">
        <v>252</v>
      </c>
    </row>
    <row r="73" spans="1:4">
      <c r="A73" s="36" t="s">
        <v>30</v>
      </c>
      <c r="B73" s="37"/>
      <c r="C73" s="2"/>
      <c r="D73" s="14"/>
    </row>
    <row r="74" spans="1:4" ht="31.5">
      <c r="A74" s="13" t="s">
        <v>26</v>
      </c>
      <c r="B74" s="2" t="s">
        <v>8</v>
      </c>
      <c r="C74" s="2" t="s">
        <v>6</v>
      </c>
      <c r="D74" s="14">
        <v>45</v>
      </c>
    </row>
    <row r="75" spans="1:4" ht="31.5">
      <c r="A75" s="13" t="s">
        <v>27</v>
      </c>
      <c r="B75" s="2" t="s">
        <v>8</v>
      </c>
      <c r="C75" s="2" t="s">
        <v>6</v>
      </c>
      <c r="D75" s="14">
        <v>12</v>
      </c>
    </row>
    <row r="76" spans="1:4" ht="47.25">
      <c r="A76" s="13" t="s">
        <v>28</v>
      </c>
      <c r="B76" s="2" t="s">
        <v>8</v>
      </c>
      <c r="C76" s="2" t="s">
        <v>6</v>
      </c>
      <c r="D76" s="14">
        <f>60+130</f>
        <v>190</v>
      </c>
    </row>
    <row r="77" spans="1:4" ht="63">
      <c r="A77" s="13" t="s">
        <v>31</v>
      </c>
      <c r="B77" s="3" t="s">
        <v>37</v>
      </c>
      <c r="C77" s="2" t="s">
        <v>6</v>
      </c>
      <c r="D77" s="14">
        <f>130+586+86</f>
        <v>802</v>
      </c>
    </row>
    <row r="78" spans="1:4" ht="63">
      <c r="A78" s="13" t="s">
        <v>32</v>
      </c>
      <c r="B78" s="3" t="s">
        <v>35</v>
      </c>
      <c r="C78" s="2" t="s">
        <v>6</v>
      </c>
      <c r="D78" s="14">
        <v>6500</v>
      </c>
    </row>
    <row r="79" spans="1:4" ht="31.5">
      <c r="A79" s="13" t="s">
        <v>33</v>
      </c>
      <c r="B79" s="3" t="s">
        <v>34</v>
      </c>
      <c r="C79" s="2" t="s">
        <v>6</v>
      </c>
      <c r="D79" s="14">
        <v>536</v>
      </c>
    </row>
    <row r="80" spans="1:4" ht="63">
      <c r="A80" s="13" t="s">
        <v>36</v>
      </c>
      <c r="B80" s="3" t="s">
        <v>38</v>
      </c>
      <c r="C80" s="2" t="s">
        <v>6</v>
      </c>
      <c r="D80" s="14">
        <v>3750</v>
      </c>
    </row>
    <row r="81" spans="1:4" ht="31.5">
      <c r="A81" s="13" t="s">
        <v>39</v>
      </c>
      <c r="B81" s="3" t="s">
        <v>41</v>
      </c>
      <c r="C81" s="2" t="s">
        <v>40</v>
      </c>
      <c r="D81" s="14">
        <v>120</v>
      </c>
    </row>
    <row r="82" spans="1:4" ht="141.75">
      <c r="A82" s="21" t="s">
        <v>15</v>
      </c>
      <c r="B82" s="2" t="s">
        <v>42</v>
      </c>
      <c r="C82" s="2" t="s">
        <v>6</v>
      </c>
      <c r="D82" s="14">
        <v>780</v>
      </c>
    </row>
    <row r="83" spans="1:4" ht="31.5">
      <c r="A83" s="13" t="s">
        <v>21</v>
      </c>
      <c r="B83" s="2" t="s">
        <v>43</v>
      </c>
      <c r="C83" s="2" t="s">
        <v>22</v>
      </c>
      <c r="D83" s="14">
        <f>163+27+2</f>
        <v>192</v>
      </c>
    </row>
    <row r="84" spans="1:4">
      <c r="A84" s="36" t="s">
        <v>44</v>
      </c>
      <c r="B84" s="37"/>
      <c r="C84" s="2"/>
      <c r="D84" s="14"/>
    </row>
    <row r="85" spans="1:4" ht="110.25">
      <c r="A85" s="22" t="s">
        <v>46</v>
      </c>
      <c r="B85" s="5" t="s">
        <v>49</v>
      </c>
      <c r="C85" s="2" t="s">
        <v>40</v>
      </c>
      <c r="D85" s="14">
        <v>16</v>
      </c>
    </row>
    <row r="86" spans="1:4" ht="141.75">
      <c r="A86" s="13" t="s">
        <v>45</v>
      </c>
      <c r="B86" s="5" t="s">
        <v>49</v>
      </c>
      <c r="C86" s="2" t="s">
        <v>40</v>
      </c>
      <c r="D86" s="14">
        <v>7</v>
      </c>
    </row>
    <row r="87" spans="1:4" ht="110.25">
      <c r="A87" s="22" t="s">
        <v>47</v>
      </c>
      <c r="B87" s="5" t="s">
        <v>49</v>
      </c>
      <c r="C87" s="2" t="s">
        <v>40</v>
      </c>
      <c r="D87" s="14">
        <v>5</v>
      </c>
    </row>
    <row r="88" spans="1:4" ht="31.5">
      <c r="A88" s="22" t="s">
        <v>48</v>
      </c>
      <c r="B88" s="5" t="s">
        <v>49</v>
      </c>
      <c r="C88" s="2" t="s">
        <v>40</v>
      </c>
      <c r="D88" s="14">
        <v>24</v>
      </c>
    </row>
    <row r="89" spans="1:4" ht="31.5">
      <c r="A89" s="25" t="s">
        <v>50</v>
      </c>
      <c r="B89" s="3" t="s">
        <v>51</v>
      </c>
      <c r="C89" s="2" t="s">
        <v>6</v>
      </c>
      <c r="D89" s="14">
        <v>23000</v>
      </c>
    </row>
    <row r="90" spans="1:4">
      <c r="A90" s="36" t="s">
        <v>64</v>
      </c>
      <c r="B90" s="37"/>
      <c r="C90" s="2"/>
      <c r="D90" s="14"/>
    </row>
    <row r="91" spans="1:4" ht="31.5">
      <c r="A91" s="5" t="s">
        <v>131</v>
      </c>
      <c r="B91" s="29" t="s">
        <v>133</v>
      </c>
      <c r="C91" s="2" t="s">
        <v>127</v>
      </c>
      <c r="D91" s="2">
        <f>1040+1040</f>
        <v>2080</v>
      </c>
    </row>
    <row r="92" spans="1:4" ht="31.5">
      <c r="A92" s="3" t="s">
        <v>132</v>
      </c>
      <c r="B92" s="3" t="s">
        <v>130</v>
      </c>
      <c r="C92" s="2" t="s">
        <v>127</v>
      </c>
      <c r="D92" s="2">
        <v>5797</v>
      </c>
    </row>
  </sheetData>
  <mergeCells count="7">
    <mergeCell ref="A90:B90"/>
    <mergeCell ref="A6:B6"/>
    <mergeCell ref="A68:B68"/>
    <mergeCell ref="A21:C21"/>
    <mergeCell ref="A73:B73"/>
    <mergeCell ref="A84:B84"/>
    <mergeCell ref="A42:B42"/>
  </mergeCells>
  <pageMargins left="0.7" right="0.16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chekanceva</cp:lastModifiedBy>
  <cp:lastPrinted>2015-12-10T09:21:05Z</cp:lastPrinted>
  <dcterms:created xsi:type="dcterms:W3CDTF">2015-12-09T05:09:14Z</dcterms:created>
  <dcterms:modified xsi:type="dcterms:W3CDTF">2015-12-14T11:02:22Z</dcterms:modified>
</cp:coreProperties>
</file>