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521" windowWidth="10395" windowHeight="1089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<sst xmlns="http://schemas.openxmlformats.org/spreadsheetml/2006/main" count="159" uniqueCount="159">
  <si>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</si>
  <si>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</si>
  <si>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</si>
  <si>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</si>
  <si>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</si>
  <si>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</si>
  <si>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</si>
  <si>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</si>
  <si>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</si>
  <si>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</si>
  <si>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</si>
  <si>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</si>
  <si>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</si>
  <si>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</si>
  <si>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</si>
  <si>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</si>
  <si>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</si>
  <si>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</si>
  <si>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</si>
  <si>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</si>
  <si>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</si>
  <si>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</si>
  <si>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</si>
  <si>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</si>
  <si>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</si>
  <si>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</si>
  <si>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</si>
  <si>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</si>
  <si>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</si>
  <si>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</si>
  <si>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</si>
  <si>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</si>
  <si>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</si>
  <si>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</si>
  <si>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</si>
  <si>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</si>
  <si>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</si>
  <si>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</si>
  <si>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</si>
  <si>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</si>
  <si>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</si>
  <si>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</si>
  <si>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</si>
  <si>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</si>
  <si>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</si>
  <si>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</si>
  <si>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</si>
  <si>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</si>
  <si>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</si>
  <si>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</si>
  <si>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</si>
  <si>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</si>
  <si>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</si>
  <si>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</si>
  <si>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</si>
  <si>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</si>
  <si>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</si>
  <si>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</si>
  <si>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</si>
  <si>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</si>
  <si>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</si>
  <si>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</si>
  <si>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</si>
  <si>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</si>
  <si>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</si>
  <si>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</si>
  <si>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</si>
  <si>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</si>
  <si>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</si>
  <si>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</si>
  <si>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</si>
  <si>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</si>
  <si>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</si>
  <si>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</si>
  <si>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</si>
  <si>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</si>
  <si>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</si>
  <si>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</si>
  <si>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</si>
  <si>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</si>
  <si>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</si>
  <si>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</si>
  <si>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</si>
  <si>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</si>
  <si>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</si>
  <si>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</si>
  <si>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</si>
  <si>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</si>
  <si>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</si>
  <si>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</si>
  <si>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</si>
  <si>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</si>
  <si>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</si>
  <si>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</si>
  <si>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</si>
  <si>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</si>
  <si>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</si>
  <si>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</si>
  <si>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</si>
  <si>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</si>
  <si>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</si>
  <si>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</si>
  <si>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</si>
  <si>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</si>
  <si>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</si>
  <si>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</si>
  <si>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</si>
  <si>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</si>
  <si>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</si>
  <si>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</si>
  <si>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</si>
  <si>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</si>
  <si>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</si>
  <si>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</si>
  <si>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</si>
  <si>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</si>
  <si>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</si>
  <si>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</si>
  <si>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</si>
  <si>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</si>
  <si>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</si>
  <si>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</si>
  <si>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</si>
  <si>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</si>
  <si>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</si>
  <si>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</si>
  <si>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</si>
  <si>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</si>
  <si>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</si>
  <si>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</si>
  <si>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</si>
  <si>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</si>
  <si>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</si>
  <si>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</si>
  <si>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</si>
  <si>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</si>
  <si>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</si>
  <si>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</si>
  <si>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</si>
  <si>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</si>
  <si>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</si>
  <si>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</si>
  <si>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</si>
  <si>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</si>
  <si>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</si>
  <si>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</si>
  <si>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</si>
  <si>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</si>
  <si>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</si>
  <si>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</si>
  <si>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</si>
  <si>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</si>
  <si>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</si>
  <si>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</si>
  <si>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</si>
  <si>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</si>
  <si>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Исполнено на 01.04.2018 года</t>
  </si>
  <si>
    <t>Утверждено на 2018 год</t>
  </si>
  <si>
    <t>Сведения об исполнении республиканского бюджета Республики Алтай за 1 квартал 2018 года по доходам в разрезе видов доходов 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</si>
</sst>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7" fontId="7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22.140625" defaultRowHeight="15"/>
  <cols>
    <col min="1" max="1" width="37.28125" style="3" customWidth="1"/>
    <col min="2" max="2" width="28.8515625" style="4" customWidth="1"/>
    <col min="3" max="3" width="20.140625" style="6" customWidth="1"/>
    <col min="4" max="4" width="17.00390625" style="6" customWidth="1"/>
    <col min="5" max="5" width="18.8515625" style="7" customWidth="1"/>
    <col min="6" max="6" width="14.421875" style="7" customWidth="1"/>
    <col min="7" max="247" width="8.8515625" style="1" customWidth="1"/>
    <col min="248" max="248" width="3.57421875" style="1" customWidth="1"/>
    <col min="249" max="16384" width="22.140625" style="1" customWidth="1"/>
  </cols>
  <sheetData>
    <row r="1" spans="1:6" ht="58.5" customHeight="1">
      <c r="A1" s="23" t="s">
        <v>158</v>
      </c>
      <c r="B1" s="24"/>
      <c r="C1" s="24"/>
      <c r="D1" s="24"/>
      <c r="E1" s="24"/>
      <c r="F1" s="24"/>
    </row>
    <row r="3" spans="2:6" ht="15.75">
      <c r="B3" s="2"/>
      <c r="D3" s="7"/>
      <c r="F3" s="6" t="s">
        <v>115</v>
      </c>
    </row>
    <row r="4" spans="1:6" s="2" customFormat="1" ht="31.5" customHeight="1">
      <c r="A4" s="25" t="s">
        <v>116</v>
      </c>
      <c r="B4" s="27" t="s">
        <v>117</v>
      </c>
      <c r="C4" s="29" t="s">
        <v>157</v>
      </c>
      <c r="D4" s="29" t="s">
        <v>156</v>
      </c>
      <c r="E4" s="31" t="s">
        <v>118</v>
      </c>
      <c r="F4" s="32"/>
    </row>
    <row r="5" spans="1:6" s="2" customFormat="1" ht="47.25">
      <c r="A5" s="26"/>
      <c r="B5" s="28"/>
      <c r="C5" s="30"/>
      <c r="D5" s="30"/>
      <c r="E5" s="11" t="s">
        <v>119</v>
      </c>
      <c r="F5" s="5" t="s">
        <v>120</v>
      </c>
    </row>
    <row r="6" spans="1:6" ht="15.75">
      <c r="A6" s="12" t="s">
        <v>0</v>
      </c>
      <c r="B6" s="5" t="s">
        <v>1</v>
      </c>
      <c r="C6" s="18">
        <f>C7+C60</f>
        <v>16219679.600000001</v>
      </c>
      <c r="D6" s="18">
        <f>D7+D60</f>
        <v>4112416.9000000004</v>
      </c>
      <c r="E6" s="18">
        <f>D6-C6</f>
        <v>-12107262.700000001</v>
      </c>
      <c r="F6" s="18">
        <f>D6/C6*100</f>
        <v>25.354489123200686</v>
      </c>
    </row>
    <row r="7" spans="1:6" s="9" customFormat="1" ht="31.5">
      <c r="A7" s="13" t="s">
        <v>2</v>
      </c>
      <c r="B7" s="8" t="s">
        <v>3</v>
      </c>
      <c r="C7" s="19">
        <f>C8+C25</f>
        <v>3238180.3</v>
      </c>
      <c r="D7" s="19">
        <f>D8+D25</f>
        <v>829292.3999999999</v>
      </c>
      <c r="E7" s="19">
        <f aca="true" t="shared" si="0" ref="E7:E80">D7-C7</f>
        <v>-2408887.9</v>
      </c>
      <c r="F7" s="19">
        <f aca="true" t="shared" si="1" ref="F7:F80">D7/C7*100</f>
        <v>25.609827840654827</v>
      </c>
    </row>
    <row r="8" spans="1:6" s="9" customFormat="1" ht="15.75">
      <c r="A8" s="13" t="s">
        <v>4</v>
      </c>
      <c r="B8" s="8"/>
      <c r="C8" s="19">
        <f>C9+C12+C14+C16+C19+C21+C24</f>
        <v>3037332.3</v>
      </c>
      <c r="D8" s="19">
        <f>D9+D12+D14+D16+D19+D21+D24</f>
        <v>782897.3999999999</v>
      </c>
      <c r="E8" s="19">
        <f t="shared" si="0"/>
        <v>-2254434.9</v>
      </c>
      <c r="F8" s="19">
        <f t="shared" si="1"/>
        <v>25.775823080010046</v>
      </c>
    </row>
    <row r="9" spans="1:6" ht="15.75">
      <c r="A9" s="14" t="s">
        <v>5</v>
      </c>
      <c r="B9" s="5" t="s">
        <v>6</v>
      </c>
      <c r="C9" s="18">
        <f>C10+C11</f>
        <v>2060565</v>
      </c>
      <c r="D9" s="18">
        <f>D10+D11</f>
        <v>585248.3999999999</v>
      </c>
      <c r="E9" s="18">
        <f t="shared" si="0"/>
        <v>-1475316.6</v>
      </c>
      <c r="F9" s="18">
        <f t="shared" si="1"/>
        <v>28.402326546359852</v>
      </c>
    </row>
    <row r="10" spans="1:6" ht="15.75">
      <c r="A10" s="14" t="s">
        <v>7</v>
      </c>
      <c r="B10" s="5" t="s">
        <v>8</v>
      </c>
      <c r="C10" s="18">
        <v>707055</v>
      </c>
      <c r="D10" s="18">
        <v>291257.6</v>
      </c>
      <c r="E10" s="18">
        <f t="shared" si="0"/>
        <v>-415797.4</v>
      </c>
      <c r="F10" s="18">
        <f t="shared" si="1"/>
        <v>41.19306136014878</v>
      </c>
    </row>
    <row r="11" spans="1:6" ht="15.75">
      <c r="A11" s="14" t="s">
        <v>9</v>
      </c>
      <c r="B11" s="5" t="s">
        <v>10</v>
      </c>
      <c r="C11" s="18">
        <v>1353510</v>
      </c>
      <c r="D11" s="18">
        <v>293990.8</v>
      </c>
      <c r="E11" s="18">
        <f t="shared" si="0"/>
        <v>-1059519.2</v>
      </c>
      <c r="F11" s="18">
        <f t="shared" si="1"/>
        <v>21.720622677335225</v>
      </c>
    </row>
    <row r="12" spans="1:6" ht="63">
      <c r="A12" s="14" t="s">
        <v>11</v>
      </c>
      <c r="B12" s="5" t="s">
        <v>12</v>
      </c>
      <c r="C12" s="18">
        <f>C13</f>
        <v>698647.5</v>
      </c>
      <c r="D12" s="18">
        <f>D13</f>
        <v>154317.5</v>
      </c>
      <c r="E12" s="18">
        <f t="shared" si="0"/>
        <v>-544330</v>
      </c>
      <c r="F12" s="18">
        <f t="shared" si="1"/>
        <v>22.088034380714166</v>
      </c>
    </row>
    <row r="13" spans="1:6" ht="47.25">
      <c r="A13" s="14" t="s">
        <v>13</v>
      </c>
      <c r="B13" s="5" t="s">
        <v>14</v>
      </c>
      <c r="C13" s="18">
        <v>698647.5</v>
      </c>
      <c r="D13" s="18">
        <v>154317.5</v>
      </c>
      <c r="E13" s="18">
        <f t="shared" si="0"/>
        <v>-544330</v>
      </c>
      <c r="F13" s="18">
        <f t="shared" si="1"/>
        <v>22.088034380714166</v>
      </c>
    </row>
    <row r="14" spans="1:6" ht="19.5" customHeight="1">
      <c r="A14" s="14" t="s">
        <v>15</v>
      </c>
      <c r="B14" s="5" t="s">
        <v>16</v>
      </c>
      <c r="C14" s="18">
        <f>C15</f>
        <v>0</v>
      </c>
      <c r="D14" s="18">
        <f>D15</f>
        <v>1.6</v>
      </c>
      <c r="E14" s="18">
        <f t="shared" si="0"/>
        <v>1.6</v>
      </c>
      <c r="F14" s="18"/>
    </row>
    <row r="15" spans="1:6" ht="15" customHeight="1">
      <c r="A15" s="14" t="s">
        <v>17</v>
      </c>
      <c r="B15" s="5" t="s">
        <v>18</v>
      </c>
      <c r="C15" s="18">
        <v>0</v>
      </c>
      <c r="D15" s="18">
        <v>1.6</v>
      </c>
      <c r="E15" s="18">
        <f t="shared" si="0"/>
        <v>1.6</v>
      </c>
      <c r="F15" s="18"/>
    </row>
    <row r="16" spans="1:6" ht="15.75">
      <c r="A16" s="14" t="s">
        <v>19</v>
      </c>
      <c r="B16" s="5" t="s">
        <v>20</v>
      </c>
      <c r="C16" s="18">
        <f>C17+C18</f>
        <v>254368</v>
      </c>
      <c r="D16" s="18">
        <f>D17+D18</f>
        <v>37387.3</v>
      </c>
      <c r="E16" s="18">
        <f t="shared" si="0"/>
        <v>-216980.7</v>
      </c>
      <c r="F16" s="18">
        <f t="shared" si="1"/>
        <v>14.698114542709776</v>
      </c>
    </row>
    <row r="17" spans="1:6" ht="15.75">
      <c r="A17" s="14" t="s">
        <v>21</v>
      </c>
      <c r="B17" s="5" t="s">
        <v>22</v>
      </c>
      <c r="C17" s="18">
        <v>137087</v>
      </c>
      <c r="D17" s="18">
        <v>22161</v>
      </c>
      <c r="E17" s="18">
        <f t="shared" si="0"/>
        <v>-114926</v>
      </c>
      <c r="F17" s="18">
        <f t="shared" si="1"/>
        <v>16.165646633159962</v>
      </c>
    </row>
    <row r="18" spans="1:6" ht="15.75">
      <c r="A18" s="14" t="s">
        <v>23</v>
      </c>
      <c r="B18" s="5" t="s">
        <v>24</v>
      </c>
      <c r="C18" s="18">
        <v>117281</v>
      </c>
      <c r="D18" s="18">
        <v>15226.3</v>
      </c>
      <c r="E18" s="18">
        <f t="shared" si="0"/>
        <v>-102054.7</v>
      </c>
      <c r="F18" s="18">
        <f t="shared" si="1"/>
        <v>12.98275082920507</v>
      </c>
    </row>
    <row r="19" spans="1:6" ht="63">
      <c r="A19" s="14" t="s">
        <v>25</v>
      </c>
      <c r="B19" s="5" t="s">
        <v>26</v>
      </c>
      <c r="C19" s="18">
        <f>C20</f>
        <v>4</v>
      </c>
      <c r="D19" s="18">
        <f>D20</f>
        <v>0.2</v>
      </c>
      <c r="E19" s="18">
        <f t="shared" si="0"/>
        <v>-3.8</v>
      </c>
      <c r="F19" s="18">
        <f t="shared" si="1"/>
        <v>5</v>
      </c>
    </row>
    <row r="20" spans="1:6" ht="63">
      <c r="A20" s="14" t="s">
        <v>27</v>
      </c>
      <c r="B20" s="5" t="s">
        <v>28</v>
      </c>
      <c r="C20" s="18">
        <v>4</v>
      </c>
      <c r="D20" s="18">
        <v>0.2</v>
      </c>
      <c r="E20" s="18">
        <f t="shared" si="0"/>
        <v>-3.8</v>
      </c>
      <c r="F20" s="18">
        <f t="shared" si="1"/>
        <v>5</v>
      </c>
    </row>
    <row r="21" spans="1:6" ht="15.75">
      <c r="A21" s="14" t="s">
        <v>29</v>
      </c>
      <c r="B21" s="5" t="s">
        <v>30</v>
      </c>
      <c r="C21" s="18">
        <f>C22+C23</f>
        <v>23747.8</v>
      </c>
      <c r="D21" s="18">
        <f>D22+D23</f>
        <v>5942</v>
      </c>
      <c r="E21" s="18">
        <f t="shared" si="0"/>
        <v>-17805.8</v>
      </c>
      <c r="F21" s="18">
        <f t="shared" si="1"/>
        <v>25.021265127717097</v>
      </c>
    </row>
    <row r="22" spans="1:6" ht="141.75">
      <c r="A22" s="14" t="s">
        <v>154</v>
      </c>
      <c r="B22" s="10" t="s">
        <v>155</v>
      </c>
      <c r="C22" s="18">
        <v>125</v>
      </c>
      <c r="D22" s="18">
        <v>279.5</v>
      </c>
      <c r="E22" s="18">
        <f>D22-C22</f>
        <v>154.5</v>
      </c>
      <c r="F22" s="18"/>
    </row>
    <row r="23" spans="1:6" ht="63">
      <c r="A23" s="14" t="s">
        <v>31</v>
      </c>
      <c r="B23" s="5" t="s">
        <v>32</v>
      </c>
      <c r="C23" s="18">
        <v>23622.8</v>
      </c>
      <c r="D23" s="18">
        <v>5662.5</v>
      </c>
      <c r="E23" s="18">
        <f t="shared" si="0"/>
        <v>-17960.3</v>
      </c>
      <c r="F23" s="18">
        <f t="shared" si="1"/>
        <v>23.970486140508324</v>
      </c>
    </row>
    <row r="24" spans="1:6" ht="66" customHeight="1">
      <c r="A24" s="14" t="s">
        <v>33</v>
      </c>
      <c r="B24" s="5" t="s">
        <v>34</v>
      </c>
      <c r="C24" s="18">
        <v>0</v>
      </c>
      <c r="D24" s="18">
        <v>0.4</v>
      </c>
      <c r="E24" s="18">
        <f t="shared" si="0"/>
        <v>0.4</v>
      </c>
      <c r="F24" s="18"/>
    </row>
    <row r="25" spans="1:6" ht="15.75">
      <c r="A25" s="13" t="s">
        <v>35</v>
      </c>
      <c r="B25" s="8"/>
      <c r="C25" s="19">
        <f>C26+C32+C36+C39+C42+C44+C57</f>
        <v>200848</v>
      </c>
      <c r="D25" s="19">
        <f>D26+D32+D36+D39+D42+D44+D57</f>
        <v>46395</v>
      </c>
      <c r="E25" s="19">
        <f t="shared" si="0"/>
        <v>-154453</v>
      </c>
      <c r="F25" s="19">
        <f t="shared" si="1"/>
        <v>23.099557874611644</v>
      </c>
    </row>
    <row r="26" spans="1:6" ht="78.75">
      <c r="A26" s="14" t="s">
        <v>36</v>
      </c>
      <c r="B26" s="5" t="s">
        <v>37</v>
      </c>
      <c r="C26" s="18">
        <f>C27+C28+C29+C30+C31</f>
        <v>12721.199999999999</v>
      </c>
      <c r="D26" s="18">
        <f>D27+D28+D29+D30+D31</f>
        <v>3896.0000000000005</v>
      </c>
      <c r="E26" s="18">
        <f t="shared" si="0"/>
        <v>-8825.199999999999</v>
      </c>
      <c r="F26" s="18">
        <f t="shared" si="1"/>
        <v>30.626041568405505</v>
      </c>
    </row>
    <row r="27" spans="1:6" ht="141.75" hidden="1">
      <c r="A27" s="14" t="s">
        <v>140</v>
      </c>
      <c r="B27" s="10" t="s">
        <v>139</v>
      </c>
      <c r="C27" s="18">
        <v>0</v>
      </c>
      <c r="D27" s="18">
        <v>0</v>
      </c>
      <c r="E27" s="18">
        <f>D27-C27</f>
        <v>0</v>
      </c>
      <c r="F27" s="18"/>
    </row>
    <row r="28" spans="1:6" ht="47.25">
      <c r="A28" s="14" t="s">
        <v>38</v>
      </c>
      <c r="B28" s="5" t="s">
        <v>39</v>
      </c>
      <c r="C28" s="18">
        <v>324</v>
      </c>
      <c r="D28" s="18">
        <v>3.9</v>
      </c>
      <c r="E28" s="18">
        <f t="shared" si="0"/>
        <v>-320.1</v>
      </c>
      <c r="F28" s="18">
        <f t="shared" si="1"/>
        <v>1.2037037037037037</v>
      </c>
    </row>
    <row r="29" spans="1:6" ht="173.25">
      <c r="A29" s="14" t="s">
        <v>40</v>
      </c>
      <c r="B29" s="5" t="s">
        <v>41</v>
      </c>
      <c r="C29" s="18">
        <v>9869.8</v>
      </c>
      <c r="D29" s="18">
        <v>3430.3</v>
      </c>
      <c r="E29" s="18">
        <f t="shared" si="0"/>
        <v>-6439.499999999999</v>
      </c>
      <c r="F29" s="18">
        <f t="shared" si="1"/>
        <v>34.75551682911509</v>
      </c>
    </row>
    <row r="30" spans="1:6" ht="78.75" hidden="1">
      <c r="A30" s="17" t="s">
        <v>152</v>
      </c>
      <c r="B30" s="16" t="s">
        <v>153</v>
      </c>
      <c r="C30" s="18">
        <v>0</v>
      </c>
      <c r="D30" s="18">
        <v>0</v>
      </c>
      <c r="E30" s="18">
        <f>D30-C30</f>
        <v>0</v>
      </c>
      <c r="F30" s="18" t="e">
        <f t="shared" si="1"/>
        <v>#DIV/0!</v>
      </c>
    </row>
    <row r="31" spans="1:6" ht="157.5">
      <c r="A31" s="14" t="s">
        <v>42</v>
      </c>
      <c r="B31" s="5" t="s">
        <v>43</v>
      </c>
      <c r="C31" s="18">
        <v>2527.4</v>
      </c>
      <c r="D31" s="18">
        <v>461.8</v>
      </c>
      <c r="E31" s="18">
        <f t="shared" si="0"/>
        <v>-2065.6</v>
      </c>
      <c r="F31" s="18">
        <f t="shared" si="1"/>
        <v>18.271741710849092</v>
      </c>
    </row>
    <row r="32" spans="1:6" ht="31.5">
      <c r="A32" s="14" t="s">
        <v>44</v>
      </c>
      <c r="B32" s="5" t="s">
        <v>45</v>
      </c>
      <c r="C32" s="18">
        <f>C33+C34+C35</f>
        <v>27063.699999999997</v>
      </c>
      <c r="D32" s="18">
        <f>D33+D34+D35</f>
        <v>10950.8</v>
      </c>
      <c r="E32" s="18">
        <f t="shared" si="0"/>
        <v>-16112.899999999998</v>
      </c>
      <c r="F32" s="18">
        <f t="shared" si="1"/>
        <v>40.46305567974815</v>
      </c>
    </row>
    <row r="33" spans="1:6" ht="31.5">
      <c r="A33" s="14" t="s">
        <v>46</v>
      </c>
      <c r="B33" s="5" t="s">
        <v>47</v>
      </c>
      <c r="C33" s="18">
        <v>4308.3</v>
      </c>
      <c r="D33" s="18">
        <v>1432.4</v>
      </c>
      <c r="E33" s="18">
        <f t="shared" si="0"/>
        <v>-2875.9</v>
      </c>
      <c r="F33" s="18">
        <f t="shared" si="1"/>
        <v>33.247452591509415</v>
      </c>
    </row>
    <row r="34" spans="1:6" ht="15.75">
      <c r="A34" s="14" t="s">
        <v>48</v>
      </c>
      <c r="B34" s="5" t="s">
        <v>49</v>
      </c>
      <c r="C34" s="18">
        <v>601.3</v>
      </c>
      <c r="D34" s="18">
        <v>1845.6</v>
      </c>
      <c r="E34" s="18">
        <f t="shared" si="0"/>
        <v>1244.3</v>
      </c>
      <c r="F34" s="18">
        <f t="shared" si="1"/>
        <v>306.9349742225179</v>
      </c>
    </row>
    <row r="35" spans="1:6" ht="15.75">
      <c r="A35" s="14" t="s">
        <v>50</v>
      </c>
      <c r="B35" s="5" t="s">
        <v>51</v>
      </c>
      <c r="C35" s="18">
        <v>22154.1</v>
      </c>
      <c r="D35" s="18">
        <v>7672.8</v>
      </c>
      <c r="E35" s="18">
        <f t="shared" si="0"/>
        <v>-14481.3</v>
      </c>
      <c r="F35" s="18">
        <f t="shared" si="1"/>
        <v>34.63376982138747</v>
      </c>
    </row>
    <row r="36" spans="1:6" ht="63">
      <c r="A36" s="14" t="s">
        <v>52</v>
      </c>
      <c r="B36" s="5" t="s">
        <v>53</v>
      </c>
      <c r="C36" s="18">
        <f>C37+C38</f>
        <v>8349.7</v>
      </c>
      <c r="D36" s="18">
        <f>D37+D38</f>
        <v>1935.6</v>
      </c>
      <c r="E36" s="18">
        <f t="shared" si="0"/>
        <v>-6414.1</v>
      </c>
      <c r="F36" s="18">
        <f t="shared" si="1"/>
        <v>23.18167119776758</v>
      </c>
    </row>
    <row r="37" spans="1:6" ht="31.5">
      <c r="A37" s="14" t="s">
        <v>54</v>
      </c>
      <c r="B37" s="5" t="s">
        <v>55</v>
      </c>
      <c r="C37" s="18">
        <v>3893.4</v>
      </c>
      <c r="D37" s="18">
        <v>657.3</v>
      </c>
      <c r="E37" s="18">
        <f t="shared" si="0"/>
        <v>-3236.1000000000004</v>
      </c>
      <c r="F37" s="18">
        <f t="shared" si="1"/>
        <v>16.8824163969795</v>
      </c>
    </row>
    <row r="38" spans="1:6" ht="31.5">
      <c r="A38" s="14" t="s">
        <v>56</v>
      </c>
      <c r="B38" s="5" t="s">
        <v>57</v>
      </c>
      <c r="C38" s="18">
        <v>4456.3</v>
      </c>
      <c r="D38" s="18">
        <v>1278.3</v>
      </c>
      <c r="E38" s="18">
        <f t="shared" si="0"/>
        <v>-3178</v>
      </c>
      <c r="F38" s="18">
        <f t="shared" si="1"/>
        <v>28.685232143257856</v>
      </c>
    </row>
    <row r="39" spans="1:6" ht="47.25">
      <c r="A39" s="14" t="s">
        <v>58</v>
      </c>
      <c r="B39" s="5" t="s">
        <v>59</v>
      </c>
      <c r="C39" s="18">
        <f>SUM(C40:C41)</f>
        <v>0</v>
      </c>
      <c r="D39" s="18">
        <f>SUM(D40:D41)</f>
        <v>267.4</v>
      </c>
      <c r="E39" s="18">
        <f t="shared" si="0"/>
        <v>267.4</v>
      </c>
      <c r="F39" s="18"/>
    </row>
    <row r="40" spans="1:6" ht="157.5" hidden="1">
      <c r="A40" s="15" t="s">
        <v>137</v>
      </c>
      <c r="B40" s="20" t="s">
        <v>138</v>
      </c>
      <c r="C40" s="18">
        <v>0</v>
      </c>
      <c r="D40" s="18">
        <v>0</v>
      </c>
      <c r="E40" s="18">
        <f>D40-C40</f>
        <v>0</v>
      </c>
      <c r="F40" s="18"/>
    </row>
    <row r="41" spans="1:6" ht="63">
      <c r="A41" s="14" t="s">
        <v>60</v>
      </c>
      <c r="B41" s="5" t="s">
        <v>61</v>
      </c>
      <c r="C41" s="18">
        <v>0</v>
      </c>
      <c r="D41" s="18">
        <v>267.4</v>
      </c>
      <c r="E41" s="18">
        <f t="shared" si="0"/>
        <v>267.4</v>
      </c>
      <c r="F41" s="18"/>
    </row>
    <row r="42" spans="1:6" ht="31.5">
      <c r="A42" s="14" t="s">
        <v>62</v>
      </c>
      <c r="B42" s="5" t="s">
        <v>63</v>
      </c>
      <c r="C42" s="18">
        <f>C43</f>
        <v>200</v>
      </c>
      <c r="D42" s="18">
        <f>D43</f>
        <v>16.8</v>
      </c>
      <c r="E42" s="18">
        <f t="shared" si="0"/>
        <v>-183.2</v>
      </c>
      <c r="F42" s="18">
        <f t="shared" si="1"/>
        <v>8.4</v>
      </c>
    </row>
    <row r="43" spans="1:6" ht="78.75">
      <c r="A43" s="14" t="s">
        <v>64</v>
      </c>
      <c r="B43" s="5" t="s">
        <v>65</v>
      </c>
      <c r="C43" s="18">
        <v>200</v>
      </c>
      <c r="D43" s="18">
        <v>16.8</v>
      </c>
      <c r="E43" s="18">
        <f t="shared" si="0"/>
        <v>-183.2</v>
      </c>
      <c r="F43" s="18">
        <f t="shared" si="1"/>
        <v>8.4</v>
      </c>
    </row>
    <row r="44" spans="1:6" ht="31.5">
      <c r="A44" s="14" t="s">
        <v>66</v>
      </c>
      <c r="B44" s="5" t="s">
        <v>67</v>
      </c>
      <c r="C44" s="18">
        <f>SUM(C45:C56)</f>
        <v>149522.7</v>
      </c>
      <c r="D44" s="18">
        <f>SUM(D45:D56)</f>
        <v>28947.7</v>
      </c>
      <c r="E44" s="18">
        <f t="shared" si="0"/>
        <v>-120575.00000000001</v>
      </c>
      <c r="F44" s="18">
        <f t="shared" si="1"/>
        <v>19.360070410713558</v>
      </c>
    </row>
    <row r="45" spans="1:6" ht="157.5">
      <c r="A45" s="14" t="s">
        <v>68</v>
      </c>
      <c r="B45" s="5" t="s">
        <v>69</v>
      </c>
      <c r="C45" s="18">
        <v>120</v>
      </c>
      <c r="D45" s="18">
        <v>74</v>
      </c>
      <c r="E45" s="18">
        <f t="shared" si="0"/>
        <v>-46</v>
      </c>
      <c r="F45" s="18">
        <f t="shared" si="1"/>
        <v>61.66666666666667</v>
      </c>
    </row>
    <row r="46" spans="1:6" ht="78.75">
      <c r="A46" s="14" t="s">
        <v>121</v>
      </c>
      <c r="B46" s="20" t="s">
        <v>134</v>
      </c>
      <c r="C46" s="18">
        <v>2</v>
      </c>
      <c r="D46" s="18">
        <v>0.2</v>
      </c>
      <c r="E46" s="18">
        <f>D46-C46</f>
        <v>-1.8</v>
      </c>
      <c r="F46" s="18">
        <f t="shared" si="1"/>
        <v>10</v>
      </c>
    </row>
    <row r="47" spans="1:6" ht="78.75">
      <c r="A47" s="14" t="s">
        <v>122</v>
      </c>
      <c r="B47" s="21" t="s">
        <v>135</v>
      </c>
      <c r="C47" s="18">
        <v>0</v>
      </c>
      <c r="D47" s="18">
        <v>10</v>
      </c>
      <c r="E47" s="18">
        <f>D47-C47</f>
        <v>10</v>
      </c>
      <c r="F47" s="18"/>
    </row>
    <row r="48" spans="1:6" ht="204.75">
      <c r="A48" s="14" t="s">
        <v>70</v>
      </c>
      <c r="B48" s="5" t="s">
        <v>71</v>
      </c>
      <c r="C48" s="18">
        <v>20</v>
      </c>
      <c r="D48" s="18">
        <v>160</v>
      </c>
      <c r="E48" s="18">
        <f t="shared" si="0"/>
        <v>140</v>
      </c>
      <c r="F48" s="18">
        <f t="shared" si="1"/>
        <v>800</v>
      </c>
    </row>
    <row r="49" spans="1:6" ht="47.25">
      <c r="A49" s="14" t="s">
        <v>72</v>
      </c>
      <c r="B49" s="5" t="s">
        <v>73</v>
      </c>
      <c r="C49" s="18">
        <v>5</v>
      </c>
      <c r="D49" s="18">
        <v>61.8</v>
      </c>
      <c r="E49" s="18">
        <f t="shared" si="0"/>
        <v>56.8</v>
      </c>
      <c r="F49" s="18">
        <f t="shared" si="1"/>
        <v>1236</v>
      </c>
    </row>
    <row r="50" spans="1:6" ht="63">
      <c r="A50" s="14" t="s">
        <v>74</v>
      </c>
      <c r="B50" s="5" t="s">
        <v>75</v>
      </c>
      <c r="C50" s="18">
        <v>593.1</v>
      </c>
      <c r="D50" s="18">
        <v>47.8</v>
      </c>
      <c r="E50" s="18">
        <f t="shared" si="0"/>
        <v>-545.3000000000001</v>
      </c>
      <c r="F50" s="18">
        <f t="shared" si="1"/>
        <v>8.059349182262688</v>
      </c>
    </row>
    <row r="51" spans="1:6" ht="47.25">
      <c r="A51" s="14" t="s">
        <v>76</v>
      </c>
      <c r="B51" s="5" t="s">
        <v>77</v>
      </c>
      <c r="C51" s="18">
        <v>143446</v>
      </c>
      <c r="D51" s="18">
        <v>27084.3</v>
      </c>
      <c r="E51" s="18">
        <f t="shared" si="0"/>
        <v>-116361.7</v>
      </c>
      <c r="F51" s="18">
        <f t="shared" si="1"/>
        <v>18.881181768749215</v>
      </c>
    </row>
    <row r="52" spans="1:6" ht="82.5" customHeight="1">
      <c r="A52" s="14" t="s">
        <v>78</v>
      </c>
      <c r="B52" s="5" t="s">
        <v>79</v>
      </c>
      <c r="C52" s="18">
        <v>478</v>
      </c>
      <c r="D52" s="18">
        <v>115.9</v>
      </c>
      <c r="E52" s="18">
        <f t="shared" si="0"/>
        <v>-362.1</v>
      </c>
      <c r="F52" s="18">
        <f t="shared" si="1"/>
        <v>24.246861924686193</v>
      </c>
    </row>
    <row r="53" spans="1:6" ht="110.25">
      <c r="A53" s="14" t="s">
        <v>80</v>
      </c>
      <c r="B53" s="5" t="s">
        <v>81</v>
      </c>
      <c r="C53" s="18">
        <v>485</v>
      </c>
      <c r="D53" s="18">
        <v>111</v>
      </c>
      <c r="E53" s="18">
        <f t="shared" si="0"/>
        <v>-374</v>
      </c>
      <c r="F53" s="18">
        <f t="shared" si="1"/>
        <v>22.88659793814433</v>
      </c>
    </row>
    <row r="54" spans="1:6" ht="97.5" customHeight="1">
      <c r="A54" s="14" t="s">
        <v>82</v>
      </c>
      <c r="B54" s="5" t="s">
        <v>83</v>
      </c>
      <c r="C54" s="18">
        <v>152</v>
      </c>
      <c r="D54" s="18">
        <v>0</v>
      </c>
      <c r="E54" s="18">
        <f t="shared" si="0"/>
        <v>-152</v>
      </c>
      <c r="F54" s="18">
        <f t="shared" si="1"/>
        <v>0</v>
      </c>
    </row>
    <row r="55" spans="1:6" ht="141.75">
      <c r="A55" s="14" t="s">
        <v>84</v>
      </c>
      <c r="B55" s="5" t="s">
        <v>85</v>
      </c>
      <c r="C55" s="18">
        <v>3342</v>
      </c>
      <c r="D55" s="18">
        <v>622.5</v>
      </c>
      <c r="E55" s="18">
        <f t="shared" si="0"/>
        <v>-2719.5</v>
      </c>
      <c r="F55" s="18">
        <f t="shared" si="1"/>
        <v>18.62657091561939</v>
      </c>
    </row>
    <row r="56" spans="1:6" ht="47.25">
      <c r="A56" s="14" t="s">
        <v>86</v>
      </c>
      <c r="B56" s="5" t="s">
        <v>87</v>
      </c>
      <c r="C56" s="18">
        <v>879.6</v>
      </c>
      <c r="D56" s="18">
        <v>660.2</v>
      </c>
      <c r="E56" s="18">
        <f t="shared" si="0"/>
        <v>-219.39999999999998</v>
      </c>
      <c r="F56" s="18">
        <f t="shared" si="1"/>
        <v>75.0568440200091</v>
      </c>
    </row>
    <row r="57" spans="1:6" s="9" customFormat="1" ht="27" customHeight="1">
      <c r="A57" s="14" t="s">
        <v>88</v>
      </c>
      <c r="B57" s="5" t="s">
        <v>89</v>
      </c>
      <c r="C57" s="18">
        <f>C58+C59</f>
        <v>2990.7</v>
      </c>
      <c r="D57" s="18">
        <f>D58+D59</f>
        <v>380.7</v>
      </c>
      <c r="E57" s="19">
        <f t="shared" si="0"/>
        <v>-2610</v>
      </c>
      <c r="F57" s="19">
        <f t="shared" si="1"/>
        <v>12.729461330123382</v>
      </c>
    </row>
    <row r="58" spans="1:6" ht="15.75">
      <c r="A58" s="14" t="s">
        <v>90</v>
      </c>
      <c r="B58" s="5" t="s">
        <v>91</v>
      </c>
      <c r="C58" s="18">
        <v>0</v>
      </c>
      <c r="D58" s="18">
        <v>33.8</v>
      </c>
      <c r="E58" s="18">
        <f t="shared" si="0"/>
        <v>33.8</v>
      </c>
      <c r="F58" s="18"/>
    </row>
    <row r="59" spans="1:6" ht="15.75">
      <c r="A59" s="14" t="s">
        <v>92</v>
      </c>
      <c r="B59" s="5" t="s">
        <v>93</v>
      </c>
      <c r="C59" s="18">
        <v>2990.7</v>
      </c>
      <c r="D59" s="18">
        <v>346.9</v>
      </c>
      <c r="E59" s="18">
        <f t="shared" si="0"/>
        <v>-2643.7999999999997</v>
      </c>
      <c r="F59" s="18">
        <f t="shared" si="1"/>
        <v>11.599291135854482</v>
      </c>
    </row>
    <row r="60" spans="1:6" ht="31.5">
      <c r="A60" s="13" t="s">
        <v>123</v>
      </c>
      <c r="B60" s="8" t="s">
        <v>124</v>
      </c>
      <c r="C60" s="22">
        <f>C61+C70+C75+C77+C80</f>
        <v>12981499.3</v>
      </c>
      <c r="D60" s="22">
        <f>D61+D70+D75+D77+D80</f>
        <v>3283124.5000000005</v>
      </c>
      <c r="E60" s="19">
        <f t="shared" si="0"/>
        <v>-9698374.8</v>
      </c>
      <c r="F60" s="19">
        <f t="shared" si="1"/>
        <v>25.29079595605725</v>
      </c>
    </row>
    <row r="61" spans="1:6" ht="65.25" customHeight="1">
      <c r="A61" s="14" t="s">
        <v>125</v>
      </c>
      <c r="B61" s="5" t="s">
        <v>126</v>
      </c>
      <c r="C61" s="18">
        <f>C62+C67+C68+C69</f>
        <v>12975899.3</v>
      </c>
      <c r="D61" s="18">
        <f>D62+D67+D68+D69</f>
        <v>3157222.7</v>
      </c>
      <c r="E61" s="18">
        <f t="shared" si="0"/>
        <v>-9818676.600000001</v>
      </c>
      <c r="F61" s="18">
        <f t="shared" si="1"/>
        <v>24.33143651168748</v>
      </c>
    </row>
    <row r="62" spans="1:6" ht="31.5">
      <c r="A62" s="14" t="s">
        <v>127</v>
      </c>
      <c r="B62" s="5" t="s">
        <v>141</v>
      </c>
      <c r="C62" s="18">
        <f>SUM(C63:C66)</f>
        <v>9769206.4</v>
      </c>
      <c r="D62" s="18">
        <f>SUM(D63:D66)</f>
        <v>2442300.6</v>
      </c>
      <c r="E62" s="18">
        <f t="shared" si="0"/>
        <v>-7326905.800000001</v>
      </c>
      <c r="F62" s="18">
        <f t="shared" si="1"/>
        <v>24.999989763753995</v>
      </c>
    </row>
    <row r="63" spans="1:6" ht="31.5">
      <c r="A63" s="14" t="s">
        <v>128</v>
      </c>
      <c r="B63" s="5" t="s">
        <v>142</v>
      </c>
      <c r="C63" s="18">
        <v>9645506.4</v>
      </c>
      <c r="D63" s="18">
        <v>2411376.6</v>
      </c>
      <c r="E63" s="18">
        <f t="shared" si="0"/>
        <v>-7234129.800000001</v>
      </c>
      <c r="F63" s="18">
        <f t="shared" si="1"/>
        <v>25</v>
      </c>
    </row>
    <row r="64" spans="1:6" ht="47.25" hidden="1">
      <c r="A64" s="14" t="s">
        <v>129</v>
      </c>
      <c r="B64" s="5" t="s">
        <v>143</v>
      </c>
      <c r="C64" s="18">
        <v>0</v>
      </c>
      <c r="D64" s="18">
        <v>0</v>
      </c>
      <c r="E64" s="18">
        <f t="shared" si="0"/>
        <v>0</v>
      </c>
      <c r="F64" s="18" t="e">
        <f t="shared" si="1"/>
        <v>#DIV/0!</v>
      </c>
    </row>
    <row r="65" spans="1:6" ht="78.75">
      <c r="A65" s="14" t="s">
        <v>144</v>
      </c>
      <c r="B65" s="5" t="s">
        <v>145</v>
      </c>
      <c r="C65" s="18">
        <v>123700</v>
      </c>
      <c r="D65" s="18">
        <v>30924</v>
      </c>
      <c r="E65" s="18">
        <f>D65-C65</f>
        <v>-92776</v>
      </c>
      <c r="F65" s="18">
        <f>D65/C65*100</f>
        <v>24.999191592562653</v>
      </c>
    </row>
    <row r="66" spans="1:6" ht="15" customHeight="1" hidden="1">
      <c r="A66" s="14" t="s">
        <v>146</v>
      </c>
      <c r="B66" s="5" t="s">
        <v>147</v>
      </c>
      <c r="C66" s="18">
        <v>0</v>
      </c>
      <c r="D66" s="18">
        <v>0</v>
      </c>
      <c r="E66" s="18">
        <f>D66-C66</f>
        <v>0</v>
      </c>
      <c r="F66" s="18" t="e">
        <f>D66/C66*100</f>
        <v>#DIV/0!</v>
      </c>
    </row>
    <row r="67" spans="1:6" ht="47.25">
      <c r="A67" s="14" t="s">
        <v>130</v>
      </c>
      <c r="B67" s="5" t="s">
        <v>148</v>
      </c>
      <c r="C67" s="18">
        <v>2167748.7</v>
      </c>
      <c r="D67" s="18">
        <v>318517.1</v>
      </c>
      <c r="E67" s="18">
        <f t="shared" si="0"/>
        <v>-1849231.6</v>
      </c>
      <c r="F67" s="18">
        <f t="shared" si="1"/>
        <v>14.693451321179433</v>
      </c>
    </row>
    <row r="68" spans="1:6" ht="31.5">
      <c r="A68" s="14" t="s">
        <v>131</v>
      </c>
      <c r="B68" s="5" t="s">
        <v>149</v>
      </c>
      <c r="C68" s="18">
        <v>925392.5</v>
      </c>
      <c r="D68" s="18">
        <v>286617.5</v>
      </c>
      <c r="E68" s="18">
        <f t="shared" si="0"/>
        <v>-638775</v>
      </c>
      <c r="F68" s="18">
        <f t="shared" si="1"/>
        <v>30.972533276420545</v>
      </c>
    </row>
    <row r="69" spans="1:6" ht="15.75">
      <c r="A69" s="14" t="s">
        <v>132</v>
      </c>
      <c r="B69" s="5" t="s">
        <v>150</v>
      </c>
      <c r="C69" s="18">
        <v>113551.7</v>
      </c>
      <c r="D69" s="18">
        <v>109787.5</v>
      </c>
      <c r="E69" s="18">
        <f t="shared" si="0"/>
        <v>-3764.199999999997</v>
      </c>
      <c r="F69" s="18">
        <f t="shared" si="1"/>
        <v>96.6850342178937</v>
      </c>
    </row>
    <row r="70" spans="1:6" ht="78.75">
      <c r="A70" s="13" t="s">
        <v>94</v>
      </c>
      <c r="B70" s="8" t="s">
        <v>95</v>
      </c>
      <c r="C70" s="19">
        <f>C71</f>
        <v>0</v>
      </c>
      <c r="D70" s="19">
        <f>D71</f>
        <v>-1314.3</v>
      </c>
      <c r="E70" s="19">
        <f t="shared" si="0"/>
        <v>-1314.3</v>
      </c>
      <c r="F70" s="19" t="e">
        <f t="shared" si="1"/>
        <v>#DIV/0!</v>
      </c>
    </row>
    <row r="71" spans="1:6" ht="63" customHeight="1">
      <c r="A71" s="14" t="s">
        <v>96</v>
      </c>
      <c r="B71" s="5" t="s">
        <v>97</v>
      </c>
      <c r="C71" s="18">
        <f>SUM(C72:C74)</f>
        <v>0</v>
      </c>
      <c r="D71" s="18">
        <f>SUM(D72:D74)</f>
        <v>-1314.3</v>
      </c>
      <c r="E71" s="18">
        <f t="shared" si="0"/>
        <v>-1314.3</v>
      </c>
      <c r="F71" s="18" t="e">
        <f t="shared" si="1"/>
        <v>#DIV/0!</v>
      </c>
    </row>
    <row r="72" spans="1:6" ht="78.75" customHeight="1">
      <c r="A72" s="14" t="s">
        <v>98</v>
      </c>
      <c r="B72" s="5" t="s">
        <v>99</v>
      </c>
      <c r="C72" s="18">
        <v>0</v>
      </c>
      <c r="D72" s="18">
        <v>-921</v>
      </c>
      <c r="E72" s="18">
        <f t="shared" si="0"/>
        <v>-921</v>
      </c>
      <c r="F72" s="18" t="e">
        <f t="shared" si="1"/>
        <v>#DIV/0!</v>
      </c>
    </row>
    <row r="73" spans="1:6" ht="140.25" customHeight="1" hidden="1">
      <c r="A73" s="14" t="s">
        <v>133</v>
      </c>
      <c r="B73" s="10" t="s">
        <v>136</v>
      </c>
      <c r="C73" s="18"/>
      <c r="D73" s="18">
        <v>0</v>
      </c>
      <c r="E73" s="18">
        <f>D73-C73</f>
        <v>0</v>
      </c>
      <c r="F73" s="18" t="e">
        <f>D73/C73*100</f>
        <v>#DIV/0!</v>
      </c>
    </row>
    <row r="74" spans="1:6" ht="220.5">
      <c r="A74" s="14" t="s">
        <v>151</v>
      </c>
      <c r="B74" s="5" t="s">
        <v>100</v>
      </c>
      <c r="C74" s="18">
        <v>0</v>
      </c>
      <c r="D74" s="18">
        <v>-393.3</v>
      </c>
      <c r="E74" s="18">
        <f t="shared" si="0"/>
        <v>-393.3</v>
      </c>
      <c r="F74" s="18" t="e">
        <f t="shared" si="1"/>
        <v>#DIV/0!</v>
      </c>
    </row>
    <row r="75" spans="1:6" ht="31.5">
      <c r="A75" s="13" t="s">
        <v>101</v>
      </c>
      <c r="B75" s="8" t="s">
        <v>102</v>
      </c>
      <c r="C75" s="19">
        <f>C76</f>
        <v>5600</v>
      </c>
      <c r="D75" s="19">
        <f>D76</f>
        <v>3555</v>
      </c>
      <c r="E75" s="19">
        <f t="shared" si="0"/>
        <v>-2045</v>
      </c>
      <c r="F75" s="19">
        <f t="shared" si="1"/>
        <v>63.482142857142854</v>
      </c>
    </row>
    <row r="76" spans="1:6" ht="47.25">
      <c r="A76" s="14" t="s">
        <v>103</v>
      </c>
      <c r="B76" s="5" t="s">
        <v>104</v>
      </c>
      <c r="C76" s="18">
        <v>5600</v>
      </c>
      <c r="D76" s="18">
        <v>3555</v>
      </c>
      <c r="E76" s="18">
        <f t="shared" si="0"/>
        <v>-2045</v>
      </c>
      <c r="F76" s="18">
        <f t="shared" si="1"/>
        <v>63.482142857142854</v>
      </c>
    </row>
    <row r="77" spans="1:6" ht="189">
      <c r="A77" s="13" t="s">
        <v>105</v>
      </c>
      <c r="B77" s="8" t="s">
        <v>106</v>
      </c>
      <c r="C77" s="19">
        <f>C78+C79</f>
        <v>0</v>
      </c>
      <c r="D77" s="19">
        <f>D78+D79</f>
        <v>124550.59999999999</v>
      </c>
      <c r="E77" s="19">
        <f t="shared" si="0"/>
        <v>124550.59999999999</v>
      </c>
      <c r="F77" s="19" t="e">
        <f t="shared" si="1"/>
        <v>#DIV/0!</v>
      </c>
    </row>
    <row r="78" spans="1:6" ht="126">
      <c r="A78" s="14" t="s">
        <v>107</v>
      </c>
      <c r="B78" s="5" t="s">
        <v>108</v>
      </c>
      <c r="C78" s="18">
        <v>0</v>
      </c>
      <c r="D78" s="18">
        <v>66187.9</v>
      </c>
      <c r="E78" s="18">
        <f t="shared" si="0"/>
        <v>66187.9</v>
      </c>
      <c r="F78" s="18" t="e">
        <f t="shared" si="1"/>
        <v>#DIV/0!</v>
      </c>
    </row>
    <row r="79" spans="1:6" ht="63">
      <c r="A79" s="14" t="s">
        <v>109</v>
      </c>
      <c r="B79" s="5" t="s">
        <v>110</v>
      </c>
      <c r="C79" s="18">
        <v>0</v>
      </c>
      <c r="D79" s="18">
        <v>58362.7</v>
      </c>
      <c r="E79" s="18">
        <f t="shared" si="0"/>
        <v>58362.7</v>
      </c>
      <c r="F79" s="18" t="e">
        <f t="shared" si="1"/>
        <v>#DIV/0!</v>
      </c>
    </row>
    <row r="80" spans="1:6" ht="94.5">
      <c r="A80" s="13" t="s">
        <v>111</v>
      </c>
      <c r="B80" s="8" t="s">
        <v>112</v>
      </c>
      <c r="C80" s="19">
        <f>C81</f>
        <v>0</v>
      </c>
      <c r="D80" s="19">
        <f>D81</f>
        <v>-889.5</v>
      </c>
      <c r="E80" s="19">
        <f t="shared" si="0"/>
        <v>-889.5</v>
      </c>
      <c r="F80" s="19" t="e">
        <f t="shared" si="1"/>
        <v>#DIV/0!</v>
      </c>
    </row>
    <row r="81" spans="1:6" ht="94.5">
      <c r="A81" s="14" t="s">
        <v>113</v>
      </c>
      <c r="B81" s="5" t="s">
        <v>114</v>
      </c>
      <c r="C81" s="18">
        <v>0</v>
      </c>
      <c r="D81" s="18">
        <v>-889.5</v>
      </c>
      <c r="E81" s="18">
        <f>D81-C81</f>
        <v>-889.5</v>
      </c>
      <c r="F81" s="18" t="e">
        <f>D81/C81*100</f>
        <v>#DIV/0!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31" bottom="0.3937007874015748" header="0.17" footer="0.1968503937007874"/>
  <pageSetup firstPageNumber="2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Гнездилова</cp:lastModifiedBy>
  <cp:lastPrinted>2018-04-28T02:31:31Z</cp:lastPrinted>
  <dcterms:created xsi:type="dcterms:W3CDTF">2016-04-05T04:35:34Z</dcterms:created>
  <dcterms:modified xsi:type="dcterms:W3CDTF">2018-05-22T02:50:00Z</dcterms:modified>
  <cp:category/>
  <cp:version/>
  <cp:contentType/>
  <cp:contentStatus/>
</cp:coreProperties>
</file>