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\АНАЛИЗ МО\Анализ МО 2019 г\на 01.01.2020 г\"/>
    </mc:Choice>
  </mc:AlternateContent>
  <bookViews>
    <workbookView xWindow="0" yWindow="0" windowWidth="28800" windowHeight="11445" activeTab="8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  <sheet name="налоговые на душу населения" sheetId="10" r:id="rId9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4">'налог КБ МО'!$A$1:$F$29</definedName>
    <definedName name="_xlnm.Print_Area" localSheetId="5">'налог МР'!$A$1:$F$28</definedName>
    <definedName name="_xlnm.Print_Area" localSheetId="6">'налог СП'!$A$1:$F$28</definedName>
    <definedName name="_xlnm.Print_Area" localSheetId="8">'налоговые на душу населения'!$A$1:$J$17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B5" i="10" l="1"/>
  <c r="D5" i="10" s="1"/>
  <c r="C5" i="10"/>
  <c r="H5" i="10"/>
  <c r="B6" i="10"/>
  <c r="C6" i="10"/>
  <c r="D6" i="10"/>
  <c r="G6" i="10"/>
  <c r="H6" i="10"/>
  <c r="I6" i="10"/>
  <c r="B7" i="10"/>
  <c r="C7" i="10"/>
  <c r="D7" i="10"/>
  <c r="G7" i="10"/>
  <c r="I7" i="10" s="1"/>
  <c r="H7" i="10"/>
  <c r="B8" i="10"/>
  <c r="C8" i="10"/>
  <c r="H8" i="10" s="1"/>
  <c r="D8" i="10"/>
  <c r="G8" i="10"/>
  <c r="I8" i="10" s="1"/>
  <c r="B9" i="10"/>
  <c r="C9" i="10"/>
  <c r="D9" i="10"/>
  <c r="G9" i="10"/>
  <c r="H9" i="10"/>
  <c r="I9" i="10"/>
  <c r="B10" i="10"/>
  <c r="C10" i="10"/>
  <c r="D10" i="10"/>
  <c r="G10" i="10"/>
  <c r="H10" i="10"/>
  <c r="I10" i="10"/>
  <c r="B11" i="10"/>
  <c r="C11" i="10"/>
  <c r="D11" i="10"/>
  <c r="G11" i="10"/>
  <c r="H11" i="10"/>
  <c r="I11" i="10"/>
  <c r="B12" i="10"/>
  <c r="G12" i="10" s="1"/>
  <c r="C12" i="10"/>
  <c r="H12" i="10" s="1"/>
  <c r="D12" i="10"/>
  <c r="B13" i="10"/>
  <c r="C13" i="10"/>
  <c r="D13" i="10"/>
  <c r="G13" i="10"/>
  <c r="H13" i="10"/>
  <c r="I13" i="10"/>
  <c r="B14" i="10"/>
  <c r="C14" i="10"/>
  <c r="D14" i="10"/>
  <c r="G14" i="10"/>
  <c r="H14" i="10"/>
  <c r="I14" i="10"/>
  <c r="C15" i="10"/>
  <c r="H15" i="10" s="1"/>
  <c r="E15" i="10"/>
  <c r="F15" i="10"/>
  <c r="B16" i="10"/>
  <c r="C16" i="10"/>
  <c r="D16" i="10"/>
  <c r="G16" i="10"/>
  <c r="H16" i="10"/>
  <c r="I16" i="10"/>
  <c r="E17" i="10"/>
  <c r="F17" i="10"/>
  <c r="I12" i="10" l="1"/>
  <c r="C17" i="10"/>
  <c r="H17" i="10" s="1"/>
  <c r="B15" i="10"/>
  <c r="J7" i="10"/>
  <c r="G5" i="10"/>
  <c r="F27" i="8"/>
  <c r="F26" i="8"/>
  <c r="F25" i="8"/>
  <c r="F24" i="8"/>
  <c r="F23" i="8"/>
  <c r="F22" i="8"/>
  <c r="F21" i="8"/>
  <c r="F20" i="8"/>
  <c r="F19" i="8"/>
  <c r="F18" i="8"/>
  <c r="F19" i="7"/>
  <c r="F20" i="7"/>
  <c r="F21" i="7"/>
  <c r="F22" i="7"/>
  <c r="F23" i="7"/>
  <c r="F24" i="7"/>
  <c r="F25" i="7"/>
  <c r="F26" i="7"/>
  <c r="F27" i="7"/>
  <c r="F18" i="7"/>
  <c r="F19" i="6"/>
  <c r="F20" i="6"/>
  <c r="F21" i="6"/>
  <c r="F22" i="6"/>
  <c r="F23" i="6"/>
  <c r="F24" i="6"/>
  <c r="F25" i="6"/>
  <c r="F26" i="6"/>
  <c r="F27" i="6"/>
  <c r="F28" i="6"/>
  <c r="F18" i="6"/>
  <c r="F19" i="3"/>
  <c r="F20" i="3"/>
  <c r="F21" i="3"/>
  <c r="F22" i="3"/>
  <c r="F23" i="3"/>
  <c r="F24" i="3"/>
  <c r="F25" i="3"/>
  <c r="F26" i="3"/>
  <c r="F27" i="3"/>
  <c r="F18" i="3"/>
  <c r="F19" i="4"/>
  <c r="F20" i="4"/>
  <c r="F21" i="4"/>
  <c r="F22" i="4"/>
  <c r="F23" i="4"/>
  <c r="F24" i="4"/>
  <c r="F25" i="4"/>
  <c r="F26" i="4"/>
  <c r="F27" i="4"/>
  <c r="F18" i="4"/>
  <c r="F19" i="2"/>
  <c r="F20" i="2"/>
  <c r="F21" i="2"/>
  <c r="F22" i="2"/>
  <c r="F23" i="2"/>
  <c r="F24" i="2"/>
  <c r="F25" i="2"/>
  <c r="F26" i="2"/>
  <c r="F27" i="2"/>
  <c r="F28" i="2"/>
  <c r="F18" i="2"/>
  <c r="J13" i="10" l="1"/>
  <c r="J14" i="10"/>
  <c r="I5" i="10"/>
  <c r="J6" i="10"/>
  <c r="J10" i="10"/>
  <c r="J11" i="10"/>
  <c r="J5" i="10"/>
  <c r="J9" i="10"/>
  <c r="J8" i="10"/>
  <c r="J12" i="10"/>
  <c r="G15" i="10"/>
  <c r="I15" i="10" s="1"/>
  <c r="B17" i="10"/>
  <c r="D15" i="10"/>
  <c r="D17" i="10" l="1"/>
  <c r="G17" i="10"/>
  <c r="I17" i="10" s="1"/>
</calcChain>
</file>

<file path=xl/sharedStrings.xml><?xml version="1.0" encoding="utf-8"?>
<sst xmlns="http://schemas.openxmlformats.org/spreadsheetml/2006/main" count="234" uniqueCount="61">
  <si>
    <t>Динамика поступления налоговых и неналоговых доходов (с учетом невыясненных поступлений) КБ МО</t>
  </si>
  <si>
    <t>по состоянию на  1 января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</si>
  <si>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</si>
  <si>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</si>
  <si>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</si>
  <si>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</si>
  <si>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</si>
  <si>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</si>
  <si>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</si>
  <si>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</si>
  <si>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</si>
  <si>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</si>
  <si>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</si>
  <si>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</si>
  <si>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</si>
  <si>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</si>
  <si>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</si>
  <si>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</si>
  <si>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</si>
  <si>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</si>
  <si>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</si>
  <si>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</si>
  <si>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</si>
  <si>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</si>
  <si>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</si>
  <si>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</si>
  <si>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</si>
  <si>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</si>
  <si>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</si>
  <si>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</si>
  <si>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</si>
  <si>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</si>
  <si>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</si>
  <si>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 xml:space="preserve"> -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</si>
  <si>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</si>
  <si>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</si>
  <si>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</si>
  <si>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</si>
  <si>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</si>
  <si>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</si>
  <si>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</si>
  <si>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</si>
  <si>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</si>
  <si>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</si>
  <si>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</si>
  <si>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Поступление неналоговых доходов</t>
  </si>
  <si>
    <t>на 01.01.2018</t>
  </si>
  <si>
    <t>общая числ-ть по инф.Алтайкрайстата в целом по РА</t>
  </si>
  <si>
    <t>итого по МО</t>
  </si>
  <si>
    <t>на 01.01.2019 г. (численность населения за 2018 г.)</t>
  </si>
  <si>
    <t>на 01.01.2020 г. (численность населения за 2019 г.)</t>
  </si>
  <si>
    <t>на 01.01.2019 г.</t>
  </si>
  <si>
    <t>на 01.01.2020 г.</t>
  </si>
  <si>
    <t>Ранжирование среди МР по сумме налоговых доходов на душу населения (по численности в 2018 году)</t>
  </si>
  <si>
    <t>Абсолютный прирост на душу населения, руб.</t>
  </si>
  <si>
    <t>Сумма доходов на душу населения, в руб.</t>
  </si>
  <si>
    <t>Численность населения на 01.01.2018 года, чел.</t>
  </si>
  <si>
    <t>Численность населения на 01.01.2019 года, чел.</t>
  </si>
  <si>
    <t>Темп роста налоговых доходов, в %</t>
  </si>
  <si>
    <t>Налоговые доходы, тыс.руб.</t>
  </si>
  <si>
    <t xml:space="preserve">        Сумма налоговых доходов в расчете на душу населения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</si>
</sst>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_₽"/>
    <numFmt numFmtId="165" formatCode="#,##0.00_р_."/>
    <numFmt numFmtId="166" formatCode="#,##0.0_р_."/>
    <numFmt numFmtId="167" formatCode="#,##0_р_."/>
    <numFmt numFmtId="168" formatCode="_(* #,##0.00_);_(* \(#,##0.00\);_(* &quot;-&quot;??_);_(@_)"/>
    <numFmt numFmtId="169" formatCode="_(* #,##0.0_);_(* \(#,##0.0\);_(* &quot;-&quot;??_);_(@_)"/>
    <numFmt numFmtId="170" formatCode="#,##0.0"/>
  </numFmts>
  <fonts count="28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  <xf numFmtId="0" fontId="21" fillId="0" borderId="1"/>
    <xf numFmtId="168" fontId="21" fillId="0" borderId="1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/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4" borderId="3" xfId="39" applyNumberFormat="1" applyProtection="1">
      <alignment horizontal="center" vertical="center" wrapText="1"/>
    </xf>
    <xf numFmtId="0" fontId="12" fillId="0" borderId="3" xfId="40" applyNumberFormat="1" applyProtection="1">
      <alignment horizontal="left" vertical="center"/>
    </xf>
    <xf numFmtId="0" fontId="13" fillId="3" borderId="3" xfId="43" applyNumberFormat="1" applyProtection="1">
      <alignment horizontal="left" vertical="center"/>
    </xf>
    <xf numFmtId="0" fontId="13" fillId="0" borderId="1" xfId="34" applyNumberFormat="1" applyProtection="1">
      <alignment horizontal="center" vertical="center"/>
    </xf>
    <xf numFmtId="0" fontId="13" fillId="0" borderId="1" xfId="34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12" fillId="4" borderId="3" xfId="64" applyNumberFormat="1" applyProtection="1">
      <alignment horizontal="center" vertical="center" wrapText="1"/>
    </xf>
    <xf numFmtId="0" fontId="12" fillId="4" borderId="3" xfId="64">
      <alignment horizontal="center" vertical="center" wrapText="1"/>
    </xf>
    <xf numFmtId="0" fontId="12" fillId="4" borderId="3" xfId="61" applyNumberFormat="1" applyProtection="1">
      <alignment horizontal="center" vertical="center" wrapText="1"/>
    </xf>
    <xf numFmtId="0" fontId="12" fillId="4" borderId="3" xfId="61">
      <alignment horizontal="center" vertical="center" wrapText="1"/>
    </xf>
    <xf numFmtId="0" fontId="12" fillId="4" borderId="3" xfId="62" applyNumberFormat="1" applyProtection="1">
      <alignment horizontal="center" vertical="center" wrapText="1"/>
    </xf>
    <xf numFmtId="0" fontId="12" fillId="4" borderId="3" xfId="62">
      <alignment horizontal="center" vertical="center" wrapText="1"/>
    </xf>
    <xf numFmtId="0" fontId="12" fillId="4" borderId="3" xfId="63" applyNumberFormat="1" applyProtection="1">
      <alignment horizontal="center" vertical="center" wrapText="1"/>
    </xf>
    <xf numFmtId="0" fontId="12" fillId="4" borderId="3" xfId="63">
      <alignment horizontal="center" vertical="center" wrapText="1"/>
    </xf>
    <xf numFmtId="0" fontId="12" fillId="4" borderId="3" xfId="60" applyNumberFormat="1" applyProtection="1">
      <alignment horizontal="center" vertical="center" wrapText="1"/>
    </xf>
    <xf numFmtId="0" fontId="12" fillId="4" borderId="3" xfId="60">
      <alignment horizontal="center" vertical="center" wrapText="1"/>
    </xf>
    <xf numFmtId="49" fontId="3" fillId="0" borderId="1" xfId="1" applyNumberFormat="1" applyFont="1" applyProtection="1"/>
    <xf numFmtId="0" fontId="3" fillId="0" borderId="1" xfId="2" applyNumberFormat="1" applyFont="1" applyProtection="1"/>
    <xf numFmtId="0" fontId="3" fillId="0" borderId="1" xfId="4" applyNumberFormat="1" applyFont="1" applyProtection="1">
      <alignment horizontal="left"/>
    </xf>
    <xf numFmtId="49" fontId="4" fillId="0" borderId="1" xfId="5" applyNumberFormat="1" applyFont="1" applyProtection="1">
      <alignment horizontal="center"/>
    </xf>
    <xf numFmtId="49" fontId="4" fillId="0" borderId="1" xfId="5" applyFont="1">
      <alignment horizontal="center"/>
    </xf>
    <xf numFmtId="49" fontId="3" fillId="0" borderId="1" xfId="6" applyNumberFormat="1" applyFont="1" applyProtection="1">
      <alignment horizontal="left"/>
    </xf>
    <xf numFmtId="49" fontId="3" fillId="0" borderId="1" xfId="7" applyNumberFormat="1" applyFont="1" applyProtection="1">
      <alignment horizontal="center"/>
    </xf>
    <xf numFmtId="49" fontId="3" fillId="0" borderId="1" xfId="7" applyFont="1">
      <alignment horizontal="center"/>
    </xf>
    <xf numFmtId="49" fontId="3" fillId="0" borderId="1" xfId="8" applyNumberFormat="1" applyFont="1" applyProtection="1">
      <alignment horizontal="center" wrapText="1"/>
    </xf>
    <xf numFmtId="49" fontId="3" fillId="0" borderId="1" xfId="8" applyFont="1">
      <alignment horizontal="center" wrapText="1"/>
    </xf>
    <xf numFmtId="49" fontId="3" fillId="0" borderId="1" xfId="9" applyNumberFormat="1" applyFont="1" applyProtection="1">
      <alignment horizontal="left" wrapText="1"/>
    </xf>
    <xf numFmtId="49" fontId="3" fillId="0" borderId="1" xfId="10" applyNumberFormat="1" applyFont="1" applyProtection="1">
      <alignment wrapText="1"/>
    </xf>
    <xf numFmtId="49" fontId="19" fillId="0" borderId="1" xfId="11" applyNumberFormat="1" applyFont="1" applyProtection="1">
      <alignment horizontal="left" wrapText="1"/>
    </xf>
    <xf numFmtId="49" fontId="19" fillId="0" borderId="1" xfId="11" applyFont="1">
      <alignment horizontal="left" wrapText="1"/>
    </xf>
    <xf numFmtId="49" fontId="3" fillId="0" borderId="1" xfId="12" applyNumberFormat="1" applyFont="1" applyProtection="1">
      <alignment horizontal="center" vertical="center" wrapText="1"/>
    </xf>
    <xf numFmtId="49" fontId="3" fillId="0" borderId="1" xfId="12" applyFont="1">
      <alignment horizontal="center" vertical="center" wrapText="1"/>
    </xf>
    <xf numFmtId="0" fontId="3" fillId="0" borderId="1" xfId="13" applyNumberFormat="1" applyFont="1" applyProtection="1"/>
    <xf numFmtId="49" fontId="3" fillId="0" borderId="2" xfId="14" applyNumberFormat="1" applyFont="1" applyProtection="1"/>
    <xf numFmtId="0" fontId="3" fillId="0" borderId="2" xfId="15" applyNumberFormat="1" applyFont="1" applyProtection="1"/>
    <xf numFmtId="0" fontId="3" fillId="2" borderId="3" xfId="16" applyNumberFormat="1" applyFont="1" applyProtection="1">
      <alignment horizontal="center" vertical="center" wrapText="1"/>
    </xf>
    <xf numFmtId="0" fontId="3" fillId="2" borderId="3" xfId="16" applyFont="1">
      <alignment horizontal="center" vertical="center" wrapText="1"/>
    </xf>
    <xf numFmtId="0" fontId="3" fillId="0" borderId="4" xfId="17" applyNumberFormat="1" applyFont="1" applyProtection="1"/>
    <xf numFmtId="0" fontId="3" fillId="2" borderId="3" xfId="16" applyNumberFormat="1" applyFont="1" applyProtection="1">
      <alignment horizontal="center" vertical="center" wrapText="1"/>
    </xf>
    <xf numFmtId="0" fontId="3" fillId="0" borderId="5" xfId="18" applyNumberFormat="1" applyFont="1" applyProtection="1">
      <alignment horizontal="left" vertical="center"/>
    </xf>
    <xf numFmtId="0" fontId="3" fillId="0" borderId="3" xfId="21" applyNumberFormat="1" applyFont="1" applyProtection="1">
      <alignment horizontal="left" vertical="center"/>
    </xf>
    <xf numFmtId="0" fontId="4" fillId="0" borderId="5" xfId="24" applyNumberFormat="1" applyFont="1" applyProtection="1">
      <alignment horizontal="left" vertical="center"/>
    </xf>
    <xf numFmtId="3" fontId="5" fillId="3" borderId="3" xfId="20" applyNumberFormat="1" applyFont="1" applyAlignment="1" applyProtection="1">
      <alignment horizontal="center" vertical="center" shrinkToFit="1"/>
    </xf>
    <xf numFmtId="0" fontId="20" fillId="0" borderId="0" xfId="0" applyFont="1" applyProtection="1">
      <protection locked="0"/>
    </xf>
    <xf numFmtId="0" fontId="4" fillId="0" borderId="1" xfId="25" applyNumberFormat="1" applyFont="1" applyProtection="1">
      <alignment horizontal="center" vertical="center"/>
    </xf>
    <xf numFmtId="0" fontId="4" fillId="0" borderId="1" xfId="25" applyFont="1">
      <alignment horizontal="center" vertical="center"/>
    </xf>
    <xf numFmtId="0" fontId="3" fillId="0" borderId="1" xfId="26" applyNumberFormat="1" applyFont="1" applyProtection="1">
      <alignment horizontal="center" vertical="center"/>
    </xf>
    <xf numFmtId="0" fontId="3" fillId="0" borderId="1" xfId="26" applyFont="1">
      <alignment horizontal="center" vertical="center"/>
    </xf>
    <xf numFmtId="0" fontId="3" fillId="0" borderId="1" xfId="27" applyNumberFormat="1" applyFont="1" applyProtection="1">
      <alignment horizontal="center" vertical="center" wrapText="1"/>
    </xf>
    <xf numFmtId="0" fontId="3" fillId="0" borderId="1" xfId="27" applyFont="1">
      <alignment horizontal="center" vertical="center" wrapText="1"/>
    </xf>
    <xf numFmtId="0" fontId="3" fillId="4" borderId="3" xfId="28" applyNumberFormat="1" applyFont="1" applyProtection="1">
      <alignment horizontal="center" vertical="center" wrapText="1"/>
    </xf>
    <xf numFmtId="0" fontId="3" fillId="4" borderId="3" xfId="28" applyFont="1">
      <alignment horizontal="center" vertical="center" wrapText="1"/>
    </xf>
    <xf numFmtId="0" fontId="3" fillId="4" borderId="3" xfId="28" applyNumberFormat="1" applyFont="1" applyProtection="1">
      <alignment horizontal="center" vertical="center" wrapText="1"/>
    </xf>
    <xf numFmtId="4" fontId="3" fillId="3" borderId="3" xfId="30" applyNumberFormat="1" applyFont="1" applyProtection="1">
      <alignment horizontal="right"/>
    </xf>
    <xf numFmtId="3" fontId="3" fillId="3" borderId="3" xfId="20" applyNumberFormat="1" applyFont="1" applyAlignment="1" applyProtection="1">
      <alignment horizontal="center" vertical="center" shrinkToFit="1"/>
    </xf>
    <xf numFmtId="0" fontId="4" fillId="3" borderId="3" xfId="31" applyNumberFormat="1" applyFont="1" applyProtection="1">
      <alignment horizontal="left" vertical="center"/>
    </xf>
    <xf numFmtId="0" fontId="3" fillId="0" borderId="1" xfId="33" applyNumberFormat="1" applyFont="1" applyProtection="1"/>
    <xf numFmtId="0" fontId="4" fillId="0" borderId="1" xfId="34" applyNumberFormat="1" applyFont="1" applyProtection="1">
      <alignment horizontal="center" vertical="center"/>
    </xf>
    <xf numFmtId="0" fontId="4" fillId="0" borderId="1" xfId="34" applyFont="1">
      <alignment horizontal="center" vertical="center"/>
    </xf>
    <xf numFmtId="0" fontId="3" fillId="0" borderId="1" xfId="35" applyNumberFormat="1" applyFont="1" applyProtection="1">
      <alignment horizontal="center" vertical="center"/>
    </xf>
    <xf numFmtId="0" fontId="3" fillId="0" borderId="1" xfId="35" applyFont="1">
      <alignment horizontal="center" vertical="center"/>
    </xf>
    <xf numFmtId="0" fontId="3" fillId="0" borderId="1" xfId="36" applyNumberFormat="1" applyFont="1" applyProtection="1">
      <alignment horizontal="center" vertical="center" wrapText="1"/>
    </xf>
    <xf numFmtId="0" fontId="3" fillId="0" borderId="1" xfId="36" applyFont="1">
      <alignment horizontal="center" vertical="center" wrapText="1"/>
    </xf>
    <xf numFmtId="0" fontId="3" fillId="4" borderId="3" xfId="37" applyNumberFormat="1" applyFont="1" applyProtection="1">
      <alignment horizontal="center" vertical="center" wrapText="1"/>
    </xf>
    <xf numFmtId="0" fontId="3" fillId="4" borderId="3" xfId="38" applyNumberFormat="1" applyFont="1" applyProtection="1">
      <alignment horizontal="center" vertical="center" wrapText="1"/>
    </xf>
    <xf numFmtId="0" fontId="3" fillId="4" borderId="3" xfId="38" applyFont="1">
      <alignment horizontal="center" vertical="center" wrapText="1"/>
    </xf>
    <xf numFmtId="0" fontId="3" fillId="4" borderId="3" xfId="39" applyNumberFormat="1" applyFont="1" applyProtection="1">
      <alignment horizontal="center" vertical="center" wrapText="1"/>
    </xf>
    <xf numFmtId="0" fontId="3" fillId="4" borderId="3" xfId="37" applyFont="1">
      <alignment horizontal="center" vertical="center" wrapText="1"/>
    </xf>
    <xf numFmtId="0" fontId="3" fillId="4" borderId="3" xfId="39" applyFont="1">
      <alignment horizontal="center" vertical="center" wrapText="1"/>
    </xf>
    <xf numFmtId="0" fontId="3" fillId="4" borderId="3" xfId="39" applyNumberFormat="1" applyFont="1" applyProtection="1">
      <alignment horizontal="center" vertical="center" wrapText="1"/>
    </xf>
    <xf numFmtId="0" fontId="3" fillId="0" borderId="3" xfId="40" applyNumberFormat="1" applyFont="1" applyProtection="1">
      <alignment horizontal="left" vertical="center"/>
    </xf>
    <xf numFmtId="4" fontId="3" fillId="0" borderId="3" xfId="41" applyNumberFormat="1" applyFont="1" applyProtection="1">
      <alignment horizontal="right"/>
    </xf>
    <xf numFmtId="4" fontId="3" fillId="3" borderId="3" xfId="42" applyNumberFormat="1" applyFont="1" applyProtection="1">
      <alignment horizontal="right"/>
    </xf>
    <xf numFmtId="0" fontId="4" fillId="3" borderId="3" xfId="43" applyNumberFormat="1" applyFont="1" applyProtection="1">
      <alignment horizontal="left" vertical="center"/>
    </xf>
    <xf numFmtId="4" fontId="4" fillId="3" borderId="3" xfId="44" applyNumberFormat="1" applyFont="1" applyProtection="1">
      <alignment horizontal="right"/>
    </xf>
    <xf numFmtId="0" fontId="3" fillId="4" borderId="5" xfId="45" applyNumberFormat="1" applyFont="1" applyProtection="1">
      <alignment horizontal="center" vertical="center" wrapText="1"/>
    </xf>
    <xf numFmtId="0" fontId="3" fillId="4" borderId="3" xfId="46" applyNumberFormat="1" applyFont="1" applyProtection="1">
      <alignment horizontal="center" vertical="center" wrapText="1"/>
    </xf>
    <xf numFmtId="0" fontId="3" fillId="4" borderId="3" xfId="47" applyNumberFormat="1" applyFont="1" applyProtection="1">
      <alignment horizontal="center" vertical="center" wrapText="1"/>
    </xf>
    <xf numFmtId="0" fontId="3" fillId="4" borderId="3" xfId="48" applyNumberFormat="1" applyFont="1" applyProtection="1">
      <alignment horizontal="center" vertical="center" wrapText="1"/>
    </xf>
    <xf numFmtId="0" fontId="3" fillId="4" borderId="5" xfId="45" applyFont="1">
      <alignment horizontal="center" vertical="center" wrapText="1"/>
    </xf>
    <xf numFmtId="0" fontId="3" fillId="4" borderId="3" xfId="46" applyFont="1">
      <alignment horizontal="center" vertical="center" wrapText="1"/>
    </xf>
    <xf numFmtId="0" fontId="3" fillId="4" borderId="3" xfId="47" applyFont="1">
      <alignment horizontal="center" vertical="center" wrapText="1"/>
    </xf>
    <xf numFmtId="0" fontId="3" fillId="4" borderId="3" xfId="48" applyFont="1">
      <alignment horizontal="center" vertical="center" wrapText="1"/>
    </xf>
    <xf numFmtId="0" fontId="3" fillId="4" borderId="3" xfId="49" applyNumberFormat="1" applyFont="1" applyProtection="1">
      <alignment horizontal="center" vertical="center" wrapText="1"/>
    </xf>
    <xf numFmtId="0" fontId="3" fillId="4" borderId="3" xfId="50" applyNumberFormat="1" applyFont="1" applyProtection="1">
      <alignment horizontal="center" vertical="center" wrapText="1"/>
    </xf>
    <xf numFmtId="0" fontId="3" fillId="4" borderId="3" xfId="51" applyNumberFormat="1" applyFont="1" applyProtection="1">
      <alignment horizontal="center" vertical="center" wrapText="1"/>
    </xf>
    <xf numFmtId="0" fontId="3" fillId="4" borderId="3" xfId="49" applyFont="1">
      <alignment horizontal="center" vertical="center" wrapText="1"/>
    </xf>
    <xf numFmtId="0" fontId="3" fillId="4" borderId="3" xfId="50" applyFont="1">
      <alignment horizontal="center" vertical="center" wrapText="1"/>
    </xf>
    <xf numFmtId="0" fontId="3" fillId="4" borderId="3" xfId="51" applyFont="1">
      <alignment horizontal="center" vertical="center" wrapText="1"/>
    </xf>
    <xf numFmtId="0" fontId="3" fillId="4" borderId="3" xfId="52" applyNumberFormat="1" applyFont="1" applyProtection="1">
      <alignment horizontal="center" vertical="center"/>
    </xf>
    <xf numFmtId="0" fontId="3" fillId="4" borderId="6" xfId="53" applyNumberFormat="1" applyFont="1" applyProtection="1">
      <alignment horizontal="center" vertical="center"/>
    </xf>
    <xf numFmtId="0" fontId="3" fillId="4" borderId="3" xfId="54" applyNumberFormat="1" applyFont="1" applyProtection="1">
      <alignment horizontal="center" vertical="center" wrapText="1"/>
    </xf>
    <xf numFmtId="0" fontId="3" fillId="4" borderId="3" xfId="54" applyFont="1">
      <alignment horizontal="center" vertical="center" wrapText="1"/>
    </xf>
    <xf numFmtId="0" fontId="3" fillId="4" borderId="3" xfId="55" applyNumberFormat="1" applyFont="1" applyProtection="1">
      <alignment horizontal="center" vertical="center" wrapText="1"/>
    </xf>
    <xf numFmtId="0" fontId="3" fillId="4" borderId="3" xfId="55" applyFont="1">
      <alignment horizontal="center" vertical="center" wrapText="1"/>
    </xf>
    <xf numFmtId="4" fontId="3" fillId="3" borderId="3" xfId="57" applyNumberFormat="1" applyFont="1" applyProtection="1">
      <alignment horizontal="right" vertical="center"/>
    </xf>
    <xf numFmtId="4" fontId="4" fillId="3" borderId="3" xfId="58" applyNumberFormat="1" applyFont="1" applyProtection="1">
      <alignment horizontal="right" vertical="center"/>
    </xf>
    <xf numFmtId="0" fontId="3" fillId="4" borderId="3" xfId="59" applyNumberFormat="1" applyFont="1" applyProtection="1">
      <alignment horizontal="center" vertical="center" wrapText="1"/>
    </xf>
    <xf numFmtId="0" fontId="3" fillId="4" borderId="3" xfId="59" applyFont="1">
      <alignment horizontal="center" vertical="center" wrapText="1"/>
    </xf>
    <xf numFmtId="0" fontId="22" fillId="0" borderId="1" xfId="78" applyFont="1" applyAlignment="1">
      <alignment vertical="top" wrapText="1"/>
    </xf>
    <xf numFmtId="0" fontId="23" fillId="0" borderId="1" xfId="78" applyFont="1" applyAlignment="1">
      <alignment vertical="top" wrapText="1"/>
    </xf>
    <xf numFmtId="164" fontId="22" fillId="0" borderId="1" xfId="78" applyNumberFormat="1" applyFont="1" applyAlignment="1">
      <alignment horizontal="center" vertical="center" wrapText="1"/>
    </xf>
    <xf numFmtId="0" fontId="24" fillId="0" borderId="1" xfId="78" applyFont="1" applyAlignment="1">
      <alignment vertical="top" wrapText="1"/>
    </xf>
    <xf numFmtId="165" fontId="22" fillId="0" borderId="1" xfId="78" applyNumberFormat="1" applyFont="1" applyAlignment="1">
      <alignment vertical="top" wrapText="1"/>
    </xf>
    <xf numFmtId="0" fontId="25" fillId="0" borderId="1" xfId="78" applyFont="1" applyAlignment="1">
      <alignment vertical="top" wrapText="1"/>
    </xf>
    <xf numFmtId="166" fontId="25" fillId="6" borderId="7" xfId="78" applyNumberFormat="1" applyFont="1" applyFill="1" applyBorder="1" applyAlignment="1">
      <alignment horizontal="center" vertical="top" wrapText="1"/>
    </xf>
    <xf numFmtId="0" fontId="26" fillId="6" borderId="7" xfId="78" applyFont="1" applyFill="1" applyBorder="1"/>
    <xf numFmtId="167" fontId="22" fillId="0" borderId="1" xfId="78" applyNumberFormat="1" applyFont="1" applyAlignment="1">
      <alignment vertical="top" wrapText="1"/>
    </xf>
    <xf numFmtId="166" fontId="22" fillId="0" borderId="7" xfId="78" applyNumberFormat="1" applyFont="1" applyBorder="1" applyAlignment="1">
      <alignment horizontal="center" vertical="top" wrapText="1"/>
    </xf>
    <xf numFmtId="166" fontId="22" fillId="0" borderId="7" xfId="78" applyNumberFormat="1" applyFont="1" applyFill="1" applyBorder="1" applyAlignment="1">
      <alignment horizontal="center" vertical="top"/>
    </xf>
    <xf numFmtId="0" fontId="23" fillId="0" borderId="7" xfId="78" applyFont="1" applyBorder="1"/>
    <xf numFmtId="0" fontId="22" fillId="7" borderId="1" xfId="78" applyFont="1" applyFill="1" applyAlignment="1">
      <alignment vertical="top" wrapText="1"/>
    </xf>
    <xf numFmtId="167" fontId="25" fillId="0" borderId="1" xfId="78" applyNumberFormat="1" applyFont="1" applyAlignment="1">
      <alignment vertical="top" wrapText="1"/>
    </xf>
    <xf numFmtId="169" fontId="22" fillId="0" borderId="1" xfId="79" applyNumberFormat="1" applyFont="1" applyAlignment="1">
      <alignment vertical="top" wrapText="1"/>
    </xf>
    <xf numFmtId="167" fontId="25" fillId="0" borderId="7" xfId="78" applyNumberFormat="1" applyFont="1" applyBorder="1" applyAlignment="1">
      <alignment horizontal="center" vertical="top" wrapText="1"/>
    </xf>
    <xf numFmtId="0" fontId="27" fillId="0" borderId="7" xfId="78" applyFont="1" applyBorder="1" applyAlignment="1">
      <alignment vertical="top"/>
    </xf>
    <xf numFmtId="0" fontId="22" fillId="0" borderId="8" xfId="78" applyFont="1" applyBorder="1" applyAlignment="1">
      <alignment horizontal="center" vertical="top" wrapText="1"/>
    </xf>
    <xf numFmtId="0" fontId="22" fillId="0" borderId="7" xfId="78" applyFont="1" applyFill="1" applyBorder="1" applyAlignment="1">
      <alignment horizontal="center" vertical="top" wrapText="1"/>
    </xf>
    <xf numFmtId="0" fontId="22" fillId="0" borderId="7" xfId="78" applyFont="1" applyFill="1" applyBorder="1" applyAlignment="1">
      <alignment horizontal="center" vertical="top" wrapText="1"/>
    </xf>
    <xf numFmtId="0" fontId="22" fillId="0" borderId="7" xfId="78" applyFont="1" applyBorder="1" applyAlignment="1">
      <alignment horizontal="center" vertical="top" wrapText="1"/>
    </xf>
    <xf numFmtId="0" fontId="23" fillId="0" borderId="7" xfId="78" applyFont="1" applyBorder="1" applyAlignment="1">
      <alignment horizontal="center" vertical="center" wrapText="1"/>
    </xf>
    <xf numFmtId="0" fontId="22" fillId="0" borderId="9" xfId="78" applyFont="1" applyBorder="1" applyAlignment="1">
      <alignment horizontal="center" vertical="top" wrapText="1"/>
    </xf>
    <xf numFmtId="0" fontId="22" fillId="0" borderId="7" xfId="78" applyFont="1" applyBorder="1" applyAlignment="1">
      <alignment horizontal="center" vertical="top" wrapText="1"/>
    </xf>
    <xf numFmtId="0" fontId="22" fillId="0" borderId="1" xfId="78" applyFont="1" applyAlignment="1">
      <alignment vertical="top"/>
    </xf>
    <xf numFmtId="0" fontId="25" fillId="0" borderId="1" xfId="78" applyFont="1" applyAlignment="1">
      <alignment vertical="top"/>
    </xf>
    <xf numFmtId="0" fontId="2" fillId="0" borderId="1" xfId="3" applyNumberFormat="1" applyFont="1" applyProtection="1"/>
    <xf numFmtId="0" fontId="0" fillId="0" borderId="0" xfId="0" applyFont="1" applyProtection="1">
      <protection locked="0"/>
    </xf>
    <xf numFmtId="170" fontId="3" fillId="0" borderId="3" xfId="19" applyNumberFormat="1" applyFont="1" applyProtection="1">
      <alignment horizontal="right" shrinkToFit="1"/>
    </xf>
    <xf numFmtId="170" fontId="3" fillId="3" borderId="3" xfId="20" applyNumberFormat="1" applyFont="1" applyProtection="1">
      <alignment horizontal="right" shrinkToFit="1"/>
    </xf>
    <xf numFmtId="170" fontId="3" fillId="0" borderId="3" xfId="22" applyNumberFormat="1" applyFont="1" applyProtection="1">
      <alignment horizontal="right" shrinkToFit="1"/>
    </xf>
    <xf numFmtId="170" fontId="3" fillId="3" borderId="3" xfId="23" applyNumberFormat="1" applyFont="1" applyProtection="1">
      <alignment horizontal="right" shrinkToFit="1"/>
    </xf>
    <xf numFmtId="170" fontId="4" fillId="0" borderId="3" xfId="22" applyNumberFormat="1" applyFont="1" applyProtection="1">
      <alignment horizontal="right" shrinkToFit="1"/>
    </xf>
    <xf numFmtId="170" fontId="4" fillId="3" borderId="3" xfId="23" applyNumberFormat="1" applyFont="1" applyProtection="1">
      <alignment horizontal="right" shrinkToFit="1"/>
    </xf>
    <xf numFmtId="3" fontId="3" fillId="3" borderId="3" xfId="20" applyNumberFormat="1" applyFont="1" applyProtection="1">
      <alignment horizontal="right" shrinkToFit="1"/>
    </xf>
    <xf numFmtId="170" fontId="3" fillId="0" borderId="3" xfId="29" applyNumberFormat="1" applyFont="1" applyProtection="1">
      <alignment horizontal="right"/>
    </xf>
    <xf numFmtId="170" fontId="3" fillId="3" borderId="3" xfId="30" applyNumberFormat="1" applyFont="1" applyProtection="1">
      <alignment horizontal="right"/>
    </xf>
    <xf numFmtId="170" fontId="4" fillId="3" borderId="3" xfId="32" applyNumberFormat="1" applyFont="1" applyProtection="1">
      <alignment horizontal="right"/>
    </xf>
    <xf numFmtId="170" fontId="3" fillId="0" borderId="3" xfId="41" applyNumberFormat="1" applyFont="1" applyProtection="1">
      <alignment horizontal="right"/>
    </xf>
    <xf numFmtId="170" fontId="3" fillId="3" borderId="3" xfId="42" applyNumberFormat="1" applyFont="1" applyProtection="1">
      <alignment horizontal="right"/>
    </xf>
    <xf numFmtId="170" fontId="4" fillId="3" borderId="3" xfId="44" applyNumberFormat="1" applyFont="1" applyProtection="1">
      <alignment horizontal="right"/>
    </xf>
    <xf numFmtId="170" fontId="3" fillId="0" borderId="3" xfId="56" applyNumberFormat="1" applyFont="1" applyProtection="1">
      <alignment horizontal="right" vertical="center"/>
    </xf>
    <xf numFmtId="170" fontId="3" fillId="3" borderId="3" xfId="57" applyNumberFormat="1" applyFont="1" applyProtection="1">
      <alignment horizontal="right" vertical="center"/>
    </xf>
    <xf numFmtId="170" fontId="4" fillId="3" borderId="3" xfId="58" applyNumberFormat="1" applyFont="1" applyProtection="1">
      <alignment horizontal="right" vertical="center"/>
    </xf>
    <xf numFmtId="170" fontId="12" fillId="0" borderId="3" xfId="65" applyNumberFormat="1" applyProtection="1">
      <alignment horizontal="right" vertical="center"/>
    </xf>
    <xf numFmtId="170" fontId="12" fillId="3" borderId="3" xfId="66" applyNumberFormat="1" applyProtection="1">
      <alignment horizontal="right" vertical="center"/>
    </xf>
    <xf numFmtId="170" fontId="13" fillId="3" borderId="3" xfId="67" applyNumberFormat="1" applyProtection="1">
      <alignment horizontal="right" vertical="center"/>
    </xf>
    <xf numFmtId="170" fontId="13" fillId="0" borderId="3" xfId="68" applyNumberFormat="1" applyProtection="1">
      <alignment horizontal="right" vertical="center"/>
    </xf>
  </cellXfs>
  <cellStyles count="80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  <cellStyle name="Обычный 3 2" xfId="78"/>
    <cellStyle name="Финансовый 3" xfId="7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zoomScaleSheetLayoutView="85" zoomScalePageLayoutView="85" workbookViewId="0">
      <selection activeCell="J18" sqref="J18"/>
    </sheetView>
  </sheetViews>
  <sheetFormatPr defaultRowHeight="15" x14ac:dyDescent="0.25"/>
  <cols>
    <col min="1" max="1" width="43.7109375" style="1" customWidth="1"/>
    <col min="2" max="6" width="18.57031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4.25" customHeight="1" x14ac:dyDescent="0.3">
      <c r="A1" s="27"/>
      <c r="B1" s="28"/>
      <c r="C1" s="28"/>
      <c r="D1" s="28"/>
      <c r="E1" s="28"/>
      <c r="F1" s="28"/>
      <c r="G1" s="28"/>
      <c r="H1" s="2"/>
    </row>
    <row r="2" spans="1:8" ht="29.25" customHeight="1" x14ac:dyDescent="0.3">
      <c r="A2" s="27"/>
      <c r="B2" s="28"/>
      <c r="C2" s="28"/>
      <c r="D2" s="28"/>
      <c r="E2" s="28"/>
      <c r="F2" s="28"/>
      <c r="G2" s="28"/>
      <c r="H2" s="2"/>
    </row>
    <row r="3" spans="1:8" ht="12.75" customHeight="1" x14ac:dyDescent="0.3">
      <c r="A3" s="27"/>
      <c r="B3" s="29"/>
      <c r="C3" s="29"/>
      <c r="D3" s="29"/>
      <c r="E3" s="29"/>
      <c r="F3" s="29"/>
      <c r="G3" s="28"/>
      <c r="H3" s="2"/>
    </row>
    <row r="4" spans="1:8" ht="12.75" customHeight="1" x14ac:dyDescent="0.3">
      <c r="A4" s="27"/>
      <c r="B4" s="29"/>
      <c r="C4" s="29"/>
      <c r="D4" s="29"/>
      <c r="E4" s="29"/>
      <c r="F4" s="29"/>
      <c r="G4" s="28"/>
      <c r="H4" s="2"/>
    </row>
    <row r="5" spans="1:8" ht="17.649999999999999" customHeight="1" x14ac:dyDescent="0.3">
      <c r="A5" s="30" t="s">
        <v>0</v>
      </c>
      <c r="B5" s="31"/>
      <c r="C5" s="31"/>
      <c r="D5" s="31"/>
      <c r="E5" s="31"/>
      <c r="F5" s="31"/>
      <c r="G5" s="32"/>
      <c r="H5" s="2"/>
    </row>
    <row r="6" spans="1:8" ht="17.649999999999999" customHeight="1" x14ac:dyDescent="0.3">
      <c r="A6" s="33"/>
      <c r="B6" s="34"/>
      <c r="C6" s="34"/>
      <c r="D6" s="34"/>
      <c r="E6" s="34"/>
      <c r="F6" s="34"/>
      <c r="G6" s="32"/>
      <c r="H6" s="2"/>
    </row>
    <row r="7" spans="1:8" ht="16.5" customHeight="1" x14ac:dyDescent="0.3">
      <c r="A7" s="35" t="s">
        <v>1</v>
      </c>
      <c r="B7" s="36"/>
      <c r="C7" s="36"/>
      <c r="D7" s="36"/>
      <c r="E7" s="36"/>
      <c r="F7" s="36"/>
      <c r="G7" s="37"/>
      <c r="H7" s="2"/>
    </row>
    <row r="8" spans="1:8" ht="26.25" customHeight="1" x14ac:dyDescent="0.3">
      <c r="A8" s="38"/>
      <c r="B8" s="39"/>
      <c r="C8" s="40"/>
      <c r="D8" s="40"/>
      <c r="E8" s="40"/>
      <c r="F8" s="40"/>
      <c r="G8" s="40"/>
      <c r="H8" s="2"/>
    </row>
    <row r="9" spans="1:8" ht="15.2" customHeight="1" x14ac:dyDescent="0.3">
      <c r="A9" s="41" t="s">
        <v>2</v>
      </c>
      <c r="B9" s="42"/>
      <c r="C9" s="42"/>
      <c r="D9" s="42"/>
      <c r="E9" s="42"/>
      <c r="F9" s="42"/>
      <c r="G9" s="28"/>
      <c r="H9" s="2"/>
    </row>
    <row r="10" spans="1:8" ht="12.75" customHeight="1" x14ac:dyDescent="0.3">
      <c r="A10" s="27"/>
      <c r="B10" s="28"/>
      <c r="C10" s="28"/>
      <c r="D10" s="28"/>
      <c r="E10" s="28"/>
      <c r="F10" s="28"/>
      <c r="G10" s="28"/>
      <c r="H10" s="2"/>
    </row>
    <row r="11" spans="1:8" ht="15" customHeight="1" x14ac:dyDescent="0.3">
      <c r="A11" s="43" t="s">
        <v>3</v>
      </c>
      <c r="B11" s="28"/>
      <c r="C11" s="28"/>
      <c r="D11" s="28"/>
      <c r="E11" s="28"/>
      <c r="F11" s="28"/>
      <c r="G11" s="28"/>
      <c r="H11" s="2"/>
    </row>
    <row r="12" spans="1:8" ht="12.75" customHeight="1" x14ac:dyDescent="0.3">
      <c r="A12" s="44"/>
      <c r="B12" s="45"/>
      <c r="C12" s="45"/>
      <c r="D12" s="45"/>
      <c r="E12" s="45"/>
      <c r="F12" s="45"/>
      <c r="G12" s="28"/>
      <c r="H12" s="2"/>
    </row>
    <row r="13" spans="1:8" ht="21" customHeight="1" x14ac:dyDescent="0.3">
      <c r="A13" s="46" t="s">
        <v>4</v>
      </c>
      <c r="B13" s="46" t="s">
        <v>5</v>
      </c>
      <c r="C13" s="47"/>
      <c r="D13" s="46" t="s">
        <v>6</v>
      </c>
      <c r="E13" s="46" t="s">
        <v>7</v>
      </c>
      <c r="F13" s="46" t="s">
        <v>8</v>
      </c>
      <c r="G13" s="48"/>
      <c r="H13" s="2"/>
    </row>
    <row r="14" spans="1:8" ht="23.25" customHeight="1" x14ac:dyDescent="0.3">
      <c r="A14" s="47"/>
      <c r="B14" s="47"/>
      <c r="C14" s="47"/>
      <c r="D14" s="47"/>
      <c r="E14" s="47"/>
      <c r="F14" s="47"/>
      <c r="G14" s="48"/>
      <c r="H14" s="2"/>
    </row>
    <row r="15" spans="1:8" ht="32.25" customHeight="1" x14ac:dyDescent="0.3">
      <c r="A15" s="47"/>
      <c r="B15" s="46" t="s">
        <v>9</v>
      </c>
      <c r="C15" s="46" t="s">
        <v>10</v>
      </c>
      <c r="D15" s="47"/>
      <c r="E15" s="47"/>
      <c r="F15" s="47"/>
      <c r="G15" s="48"/>
      <c r="H15" s="2"/>
    </row>
    <row r="16" spans="1:8" ht="48.75" customHeight="1" x14ac:dyDescent="0.3">
      <c r="A16" s="47"/>
      <c r="B16" s="47"/>
      <c r="C16" s="47"/>
      <c r="D16" s="47"/>
      <c r="E16" s="47"/>
      <c r="F16" s="47"/>
      <c r="G16" s="48"/>
      <c r="H16" s="2"/>
    </row>
    <row r="17" spans="1:8" ht="10.7" customHeight="1" x14ac:dyDescent="0.3">
      <c r="A17" s="49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8"/>
      <c r="H17" s="2"/>
    </row>
    <row r="18" spans="1:8" ht="18.75" x14ac:dyDescent="0.3">
      <c r="A18" s="50" t="s">
        <v>11</v>
      </c>
      <c r="B18" s="138">
        <v>183222.94</v>
      </c>
      <c r="C18" s="138">
        <v>158133.79999999999</v>
      </c>
      <c r="D18" s="139">
        <v>25089.14</v>
      </c>
      <c r="E18" s="139">
        <v>115.87</v>
      </c>
      <c r="F18" s="53">
        <f>RANK(E18,$E$18:$E$28)</f>
        <v>3</v>
      </c>
      <c r="G18" s="48"/>
      <c r="H18" s="2"/>
    </row>
    <row r="19" spans="1:8" ht="18.75" x14ac:dyDescent="0.3">
      <c r="A19" s="50" t="s">
        <v>12</v>
      </c>
      <c r="B19" s="138">
        <v>85085.52</v>
      </c>
      <c r="C19" s="138">
        <v>81212.11</v>
      </c>
      <c r="D19" s="139">
        <v>3873.41</v>
      </c>
      <c r="E19" s="139">
        <v>104.77</v>
      </c>
      <c r="F19" s="53">
        <f t="shared" ref="F19:F28" si="0">RANK(E19,$E$18:$E$28)</f>
        <v>10</v>
      </c>
      <c r="G19" s="48"/>
      <c r="H19" s="2"/>
    </row>
    <row r="20" spans="1:8" ht="18.75" x14ac:dyDescent="0.3">
      <c r="A20" s="50" t="s">
        <v>13</v>
      </c>
      <c r="B20" s="138">
        <v>106654.11</v>
      </c>
      <c r="C20" s="138">
        <v>96056.68</v>
      </c>
      <c r="D20" s="139">
        <v>10597.43</v>
      </c>
      <c r="E20" s="139">
        <v>111.03</v>
      </c>
      <c r="F20" s="53">
        <f t="shared" si="0"/>
        <v>4</v>
      </c>
      <c r="G20" s="48"/>
      <c r="H20" s="2"/>
    </row>
    <row r="21" spans="1:8" ht="18.75" x14ac:dyDescent="0.3">
      <c r="A21" s="51" t="s">
        <v>14</v>
      </c>
      <c r="B21" s="138">
        <v>136551.69</v>
      </c>
      <c r="C21" s="138">
        <v>125847.41</v>
      </c>
      <c r="D21" s="139">
        <v>10704.28</v>
      </c>
      <c r="E21" s="139">
        <v>108.51</v>
      </c>
      <c r="F21" s="53">
        <f t="shared" si="0"/>
        <v>6</v>
      </c>
      <c r="G21" s="48"/>
      <c r="H21" s="2"/>
    </row>
    <row r="22" spans="1:8" ht="18.75" x14ac:dyDescent="0.3">
      <c r="A22" s="51" t="s">
        <v>15</v>
      </c>
      <c r="B22" s="138">
        <v>100399.77</v>
      </c>
      <c r="C22" s="138">
        <v>90845.11</v>
      </c>
      <c r="D22" s="139">
        <v>9554.66</v>
      </c>
      <c r="E22" s="139">
        <v>110.52</v>
      </c>
      <c r="F22" s="53">
        <f t="shared" si="0"/>
        <v>5</v>
      </c>
      <c r="G22" s="48"/>
      <c r="H22" s="2"/>
    </row>
    <row r="23" spans="1:8" s="137" customFormat="1" ht="18.75" x14ac:dyDescent="0.3">
      <c r="A23" s="51" t="s">
        <v>16</v>
      </c>
      <c r="B23" s="140">
        <v>157429.28</v>
      </c>
      <c r="C23" s="140">
        <v>126491.4</v>
      </c>
      <c r="D23" s="141">
        <v>30937.88</v>
      </c>
      <c r="E23" s="141">
        <v>124.46</v>
      </c>
      <c r="F23" s="53">
        <f t="shared" si="0"/>
        <v>1</v>
      </c>
      <c r="G23" s="48"/>
      <c r="H23" s="136"/>
    </row>
    <row r="24" spans="1:8" ht="18.75" x14ac:dyDescent="0.3">
      <c r="A24" s="51" t="s">
        <v>17</v>
      </c>
      <c r="B24" s="138">
        <v>179038.71</v>
      </c>
      <c r="C24" s="138">
        <v>177704.13</v>
      </c>
      <c r="D24" s="139">
        <v>1334.58</v>
      </c>
      <c r="E24" s="139">
        <v>100.75</v>
      </c>
      <c r="F24" s="53">
        <f t="shared" si="0"/>
        <v>11</v>
      </c>
      <c r="G24" s="48"/>
      <c r="H24" s="2"/>
    </row>
    <row r="25" spans="1:8" ht="18.75" x14ac:dyDescent="0.3">
      <c r="A25" s="51" t="s">
        <v>18</v>
      </c>
      <c r="B25" s="138">
        <v>449613.86</v>
      </c>
      <c r="C25" s="138">
        <v>384632.25</v>
      </c>
      <c r="D25" s="139">
        <v>64981.61</v>
      </c>
      <c r="E25" s="139">
        <v>116.89</v>
      </c>
      <c r="F25" s="53">
        <f t="shared" si="0"/>
        <v>2</v>
      </c>
      <c r="G25" s="48"/>
      <c r="H25" s="2"/>
    </row>
    <row r="26" spans="1:8" ht="18.75" x14ac:dyDescent="0.3">
      <c r="A26" s="51" t="s">
        <v>19</v>
      </c>
      <c r="B26" s="138">
        <v>82969.62</v>
      </c>
      <c r="C26" s="138">
        <v>78123.64</v>
      </c>
      <c r="D26" s="139">
        <v>4845.9799999999996</v>
      </c>
      <c r="E26" s="139">
        <v>106.2</v>
      </c>
      <c r="F26" s="53">
        <f t="shared" si="0"/>
        <v>9</v>
      </c>
      <c r="G26" s="48"/>
      <c r="H26" s="2"/>
    </row>
    <row r="27" spans="1:8" ht="18.75" x14ac:dyDescent="0.3">
      <c r="A27" s="51" t="s">
        <v>20</v>
      </c>
      <c r="B27" s="138">
        <v>148921.78</v>
      </c>
      <c r="C27" s="138">
        <v>137952.46</v>
      </c>
      <c r="D27" s="139">
        <v>10969.32</v>
      </c>
      <c r="E27" s="139">
        <v>107.95</v>
      </c>
      <c r="F27" s="53">
        <f t="shared" si="0"/>
        <v>7</v>
      </c>
      <c r="G27" s="48"/>
      <c r="H27" s="2"/>
    </row>
    <row r="28" spans="1:8" ht="18.75" x14ac:dyDescent="0.3">
      <c r="A28" s="51" t="s">
        <v>21</v>
      </c>
      <c r="B28" s="142">
        <v>1040061.77</v>
      </c>
      <c r="C28" s="142">
        <v>967142.43</v>
      </c>
      <c r="D28" s="143">
        <v>72919.34</v>
      </c>
      <c r="E28" s="143">
        <v>107.54</v>
      </c>
      <c r="F28" s="53">
        <f t="shared" si="0"/>
        <v>8</v>
      </c>
      <c r="G28" s="48"/>
      <c r="H28" s="2"/>
    </row>
    <row r="29" spans="1:8" ht="18.75" x14ac:dyDescent="0.3">
      <c r="A29" s="52" t="s">
        <v>22</v>
      </c>
      <c r="B29" s="143">
        <v>2669949.0499999998</v>
      </c>
      <c r="C29" s="143">
        <v>2424141.42</v>
      </c>
      <c r="D29" s="143">
        <v>245807.63</v>
      </c>
      <c r="E29" s="143">
        <v>110.14</v>
      </c>
      <c r="F29" s="144"/>
      <c r="G29" s="48"/>
      <c r="H29" s="2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19685039370078741" bottom="0.27559055118110237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zoomScaleSheetLayoutView="100" workbookViewId="0">
      <selection activeCell="B18" sqref="B18:E28"/>
    </sheetView>
  </sheetViews>
  <sheetFormatPr defaultRowHeight="18.75" x14ac:dyDescent="0.3"/>
  <cols>
    <col min="1" max="1" width="37.85546875" style="54" customWidth="1"/>
    <col min="2" max="6" width="19.7109375" style="54" customWidth="1"/>
    <col min="7" max="7" width="9.140625" style="54" customWidth="1"/>
    <col min="8" max="16384" width="9.140625" style="54"/>
  </cols>
  <sheetData>
    <row r="1" spans="1:7" ht="15" customHeight="1" x14ac:dyDescent="0.3">
      <c r="A1" s="28"/>
      <c r="B1" s="28"/>
      <c r="C1" s="28"/>
      <c r="D1" s="28"/>
      <c r="E1" s="28"/>
      <c r="F1" s="28"/>
      <c r="G1" s="28"/>
    </row>
    <row r="2" spans="1:7" ht="15" customHeight="1" x14ac:dyDescent="0.3">
      <c r="A2" s="28"/>
      <c r="B2" s="28"/>
      <c r="C2" s="28"/>
      <c r="D2" s="28"/>
      <c r="E2" s="28"/>
      <c r="F2" s="28"/>
      <c r="G2" s="28"/>
    </row>
    <row r="3" spans="1:7" ht="15" customHeight="1" x14ac:dyDescent="0.3">
      <c r="A3" s="28"/>
      <c r="B3" s="28"/>
      <c r="C3" s="28"/>
      <c r="D3" s="28"/>
      <c r="E3" s="28"/>
      <c r="F3" s="28"/>
      <c r="G3" s="28"/>
    </row>
    <row r="4" spans="1:7" ht="15" customHeight="1" x14ac:dyDescent="0.3">
      <c r="A4" s="28"/>
      <c r="B4" s="28"/>
      <c r="C4" s="28"/>
      <c r="D4" s="28"/>
      <c r="E4" s="28"/>
      <c r="F4" s="28"/>
      <c r="G4" s="28"/>
    </row>
    <row r="5" spans="1:7" ht="15" customHeight="1" x14ac:dyDescent="0.3">
      <c r="A5" s="55" t="s">
        <v>23</v>
      </c>
      <c r="B5" s="56"/>
      <c r="C5" s="56"/>
      <c r="D5" s="56"/>
      <c r="E5" s="56"/>
      <c r="F5" s="56"/>
      <c r="G5" s="28"/>
    </row>
    <row r="6" spans="1:7" ht="15" customHeight="1" x14ac:dyDescent="0.3">
      <c r="A6" s="28"/>
      <c r="B6" s="28"/>
      <c r="C6" s="28"/>
      <c r="D6" s="28"/>
      <c r="E6" s="28"/>
      <c r="F6" s="28"/>
      <c r="G6" s="28"/>
    </row>
    <row r="7" spans="1:7" ht="15" customHeight="1" x14ac:dyDescent="0.3">
      <c r="A7" s="57" t="s">
        <v>1</v>
      </c>
      <c r="B7" s="58"/>
      <c r="C7" s="58"/>
      <c r="D7" s="58"/>
      <c r="E7" s="58"/>
      <c r="F7" s="58"/>
      <c r="G7" s="28"/>
    </row>
    <row r="8" spans="1:7" ht="15" customHeight="1" x14ac:dyDescent="0.3">
      <c r="A8" s="28"/>
      <c r="B8" s="28"/>
      <c r="C8" s="28"/>
      <c r="D8" s="28"/>
      <c r="E8" s="28"/>
      <c r="F8" s="28"/>
      <c r="G8" s="28"/>
    </row>
    <row r="9" spans="1:7" ht="15.2" customHeight="1" x14ac:dyDescent="0.3">
      <c r="A9" s="59" t="s">
        <v>2</v>
      </c>
      <c r="B9" s="60"/>
      <c r="C9" s="60"/>
      <c r="D9" s="60"/>
      <c r="E9" s="60"/>
      <c r="F9" s="60"/>
      <c r="G9" s="28"/>
    </row>
    <row r="10" spans="1:7" ht="15" customHeight="1" x14ac:dyDescent="0.3">
      <c r="A10" s="28"/>
      <c r="B10" s="28"/>
      <c r="C10" s="28"/>
      <c r="D10" s="28"/>
      <c r="E10" s="28"/>
      <c r="F10" s="28"/>
      <c r="G10" s="28"/>
    </row>
    <row r="11" spans="1:7" ht="15" customHeight="1" x14ac:dyDescent="0.3">
      <c r="A11" s="28" t="s">
        <v>3</v>
      </c>
      <c r="B11" s="28"/>
      <c r="C11" s="28"/>
      <c r="D11" s="28"/>
      <c r="E11" s="28"/>
      <c r="F11" s="28"/>
      <c r="G11" s="28"/>
    </row>
    <row r="12" spans="1:7" ht="15" customHeight="1" x14ac:dyDescent="0.3">
      <c r="A12" s="28"/>
      <c r="B12" s="28"/>
      <c r="C12" s="28"/>
      <c r="D12" s="28"/>
      <c r="E12" s="28"/>
      <c r="F12" s="28"/>
      <c r="G12" s="28"/>
    </row>
    <row r="13" spans="1:7" ht="15" customHeight="1" x14ac:dyDescent="0.3">
      <c r="A13" s="61" t="s">
        <v>4</v>
      </c>
      <c r="B13" s="61" t="s">
        <v>5</v>
      </c>
      <c r="C13" s="62"/>
      <c r="D13" s="61" t="s">
        <v>6</v>
      </c>
      <c r="E13" s="61" t="s">
        <v>7</v>
      </c>
      <c r="F13" s="61" t="s">
        <v>8</v>
      </c>
      <c r="G13" s="28"/>
    </row>
    <row r="14" spans="1:7" ht="15" customHeight="1" x14ac:dyDescent="0.3">
      <c r="A14" s="62"/>
      <c r="B14" s="62"/>
      <c r="C14" s="62"/>
      <c r="D14" s="62"/>
      <c r="E14" s="62"/>
      <c r="F14" s="62"/>
      <c r="G14" s="28"/>
    </row>
    <row r="15" spans="1:7" ht="15" customHeight="1" x14ac:dyDescent="0.3">
      <c r="A15" s="62"/>
      <c r="B15" s="61" t="s">
        <v>9</v>
      </c>
      <c r="C15" s="61" t="s">
        <v>10</v>
      </c>
      <c r="D15" s="62"/>
      <c r="E15" s="62"/>
      <c r="F15" s="62"/>
      <c r="G15" s="28"/>
    </row>
    <row r="16" spans="1:7" ht="68.25" customHeight="1" x14ac:dyDescent="0.3">
      <c r="A16" s="62"/>
      <c r="B16" s="62"/>
      <c r="C16" s="62"/>
      <c r="D16" s="62"/>
      <c r="E16" s="62"/>
      <c r="F16" s="62"/>
      <c r="G16" s="28"/>
    </row>
    <row r="17" spans="1:7" ht="15" customHeight="1" x14ac:dyDescent="0.3">
      <c r="A17" s="63">
        <v>1</v>
      </c>
      <c r="B17" s="63">
        <v>2</v>
      </c>
      <c r="C17" s="63">
        <v>3</v>
      </c>
      <c r="D17" s="63">
        <v>4</v>
      </c>
      <c r="E17" s="63">
        <v>5</v>
      </c>
      <c r="F17" s="63">
        <v>6</v>
      </c>
      <c r="G17" s="28"/>
    </row>
    <row r="18" spans="1:7" ht="19.5" customHeight="1" x14ac:dyDescent="0.3">
      <c r="A18" s="51" t="s">
        <v>11</v>
      </c>
      <c r="B18" s="145">
        <v>172637.22</v>
      </c>
      <c r="C18" s="145">
        <v>146859.1</v>
      </c>
      <c r="D18" s="146">
        <v>25778.12</v>
      </c>
      <c r="E18" s="146">
        <v>117.55</v>
      </c>
      <c r="F18" s="65">
        <f>RANK(E18,$E$18:$E$27)</f>
        <v>2</v>
      </c>
      <c r="G18" s="28"/>
    </row>
    <row r="19" spans="1:7" ht="19.5" customHeight="1" x14ac:dyDescent="0.3">
      <c r="A19" s="51" t="s">
        <v>12</v>
      </c>
      <c r="B19" s="145">
        <v>77429.02</v>
      </c>
      <c r="C19" s="145">
        <v>74107.86</v>
      </c>
      <c r="D19" s="146">
        <v>3321.16</v>
      </c>
      <c r="E19" s="146">
        <v>104.48</v>
      </c>
      <c r="F19" s="65">
        <f t="shared" ref="F19:F27" si="0">RANK(E19,$E$18:$E$27)</f>
        <v>9</v>
      </c>
      <c r="G19" s="28"/>
    </row>
    <row r="20" spans="1:7" ht="19.5" customHeight="1" x14ac:dyDescent="0.3">
      <c r="A20" s="51" t="s">
        <v>13</v>
      </c>
      <c r="B20" s="145">
        <v>94262.68</v>
      </c>
      <c r="C20" s="145">
        <v>85382.41</v>
      </c>
      <c r="D20" s="146">
        <v>8880.27</v>
      </c>
      <c r="E20" s="146">
        <v>110.4</v>
      </c>
      <c r="F20" s="65">
        <f t="shared" si="0"/>
        <v>5</v>
      </c>
      <c r="G20" s="28"/>
    </row>
    <row r="21" spans="1:7" ht="19.5" customHeight="1" x14ac:dyDescent="0.3">
      <c r="A21" s="51" t="s">
        <v>14</v>
      </c>
      <c r="B21" s="145">
        <v>122161.25</v>
      </c>
      <c r="C21" s="145">
        <v>115886.41</v>
      </c>
      <c r="D21" s="146">
        <v>6274.84</v>
      </c>
      <c r="E21" s="146">
        <v>105.41</v>
      </c>
      <c r="F21" s="65">
        <f t="shared" si="0"/>
        <v>7</v>
      </c>
      <c r="G21" s="28"/>
    </row>
    <row r="22" spans="1:7" ht="19.5" customHeight="1" x14ac:dyDescent="0.3">
      <c r="A22" s="51" t="s">
        <v>15</v>
      </c>
      <c r="B22" s="145">
        <v>86750.74</v>
      </c>
      <c r="C22" s="145">
        <v>76716.38</v>
      </c>
      <c r="D22" s="146">
        <v>10034.36</v>
      </c>
      <c r="E22" s="146">
        <v>113.08</v>
      </c>
      <c r="F22" s="65">
        <f t="shared" si="0"/>
        <v>4</v>
      </c>
      <c r="G22" s="28"/>
    </row>
    <row r="23" spans="1:7" ht="19.5" customHeight="1" x14ac:dyDescent="0.3">
      <c r="A23" s="51" t="s">
        <v>16</v>
      </c>
      <c r="B23" s="145">
        <v>140523.07999999999</v>
      </c>
      <c r="C23" s="145">
        <v>112706.68</v>
      </c>
      <c r="D23" s="146">
        <v>27816.400000000001</v>
      </c>
      <c r="E23" s="146">
        <v>124.68</v>
      </c>
      <c r="F23" s="65">
        <f t="shared" si="0"/>
        <v>1</v>
      </c>
      <c r="G23" s="28"/>
    </row>
    <row r="24" spans="1:7" ht="19.5" customHeight="1" x14ac:dyDescent="0.3">
      <c r="A24" s="51" t="s">
        <v>17</v>
      </c>
      <c r="B24" s="145">
        <v>155620.37</v>
      </c>
      <c r="C24" s="145">
        <v>154090.63</v>
      </c>
      <c r="D24" s="146">
        <v>1529.74</v>
      </c>
      <c r="E24" s="146">
        <v>100.99</v>
      </c>
      <c r="F24" s="65">
        <f t="shared" si="0"/>
        <v>10</v>
      </c>
      <c r="G24" s="28"/>
    </row>
    <row r="25" spans="1:7" ht="19.5" customHeight="1" x14ac:dyDescent="0.3">
      <c r="A25" s="51" t="s">
        <v>18</v>
      </c>
      <c r="B25" s="145">
        <v>377318.52</v>
      </c>
      <c r="C25" s="145">
        <v>331990.74</v>
      </c>
      <c r="D25" s="146">
        <v>45327.78</v>
      </c>
      <c r="E25" s="146">
        <v>113.65</v>
      </c>
      <c r="F25" s="65">
        <f t="shared" si="0"/>
        <v>3</v>
      </c>
      <c r="G25" s="28"/>
    </row>
    <row r="26" spans="1:7" ht="19.5" customHeight="1" x14ac:dyDescent="0.3">
      <c r="A26" s="51" t="s">
        <v>19</v>
      </c>
      <c r="B26" s="145">
        <v>76390.27</v>
      </c>
      <c r="C26" s="145">
        <v>69658.98</v>
      </c>
      <c r="D26" s="146">
        <v>6731.29</v>
      </c>
      <c r="E26" s="146">
        <v>109.66</v>
      </c>
      <c r="F26" s="65">
        <f t="shared" si="0"/>
        <v>6</v>
      </c>
      <c r="G26" s="28"/>
    </row>
    <row r="27" spans="1:7" ht="19.5" customHeight="1" x14ac:dyDescent="0.3">
      <c r="A27" s="51" t="s">
        <v>20</v>
      </c>
      <c r="B27" s="145">
        <v>120824.84</v>
      </c>
      <c r="C27" s="145">
        <v>115256.54</v>
      </c>
      <c r="D27" s="146">
        <v>5568.3</v>
      </c>
      <c r="E27" s="146">
        <v>104.83</v>
      </c>
      <c r="F27" s="65">
        <f t="shared" si="0"/>
        <v>8</v>
      </c>
      <c r="G27" s="28"/>
    </row>
    <row r="28" spans="1:7" ht="19.5" customHeight="1" x14ac:dyDescent="0.3">
      <c r="A28" s="66" t="s">
        <v>24</v>
      </c>
      <c r="B28" s="147">
        <v>1423917.99</v>
      </c>
      <c r="C28" s="147">
        <v>1282655.73</v>
      </c>
      <c r="D28" s="147">
        <v>141262.26</v>
      </c>
      <c r="E28" s="147">
        <v>111.01</v>
      </c>
      <c r="F28" s="64"/>
      <c r="G28" s="28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B18" sqref="B18:E28"/>
    </sheetView>
  </sheetViews>
  <sheetFormatPr defaultRowHeight="18.75" x14ac:dyDescent="0.3"/>
  <cols>
    <col min="1" max="1" width="39.140625" style="54" customWidth="1"/>
    <col min="2" max="2" width="17.7109375" style="54" customWidth="1"/>
    <col min="3" max="3" width="20.7109375" style="54" customWidth="1"/>
    <col min="4" max="6" width="17.7109375" style="54" customWidth="1"/>
    <col min="7" max="7" width="9.140625" style="54" customWidth="1"/>
    <col min="8" max="16384" width="9.140625" style="54"/>
  </cols>
  <sheetData>
    <row r="1" spans="1:7" ht="15" customHeight="1" x14ac:dyDescent="0.3">
      <c r="A1" s="67"/>
      <c r="B1" s="67"/>
      <c r="C1" s="67"/>
      <c r="D1" s="67"/>
      <c r="E1" s="67"/>
      <c r="F1" s="67"/>
      <c r="G1" s="67"/>
    </row>
    <row r="2" spans="1:7" ht="15" customHeight="1" x14ac:dyDescent="0.3">
      <c r="A2" s="67"/>
      <c r="B2" s="67"/>
      <c r="C2" s="67"/>
      <c r="D2" s="67"/>
      <c r="E2" s="67"/>
      <c r="F2" s="67"/>
      <c r="G2" s="67"/>
    </row>
    <row r="3" spans="1:7" ht="15" customHeight="1" x14ac:dyDescent="0.3">
      <c r="A3" s="67"/>
      <c r="B3" s="67"/>
      <c r="C3" s="67"/>
      <c r="D3" s="67"/>
      <c r="E3" s="67"/>
      <c r="F3" s="67"/>
      <c r="G3" s="67"/>
    </row>
    <row r="4" spans="1:7" ht="15" customHeight="1" x14ac:dyDescent="0.3">
      <c r="A4" s="67"/>
      <c r="B4" s="67"/>
      <c r="C4" s="67"/>
      <c r="D4" s="67"/>
      <c r="E4" s="67"/>
      <c r="F4" s="67"/>
      <c r="G4" s="67"/>
    </row>
    <row r="5" spans="1:7" ht="15" customHeight="1" x14ac:dyDescent="0.3">
      <c r="A5" s="68" t="s">
        <v>25</v>
      </c>
      <c r="B5" s="69"/>
      <c r="C5" s="69"/>
      <c r="D5" s="69"/>
      <c r="E5" s="69"/>
      <c r="F5" s="69"/>
      <c r="G5" s="67"/>
    </row>
    <row r="6" spans="1:7" ht="15" customHeight="1" x14ac:dyDescent="0.3">
      <c r="A6" s="67"/>
      <c r="B6" s="67"/>
      <c r="C6" s="67"/>
      <c r="D6" s="67"/>
      <c r="E6" s="67"/>
      <c r="F6" s="67"/>
      <c r="G6" s="67"/>
    </row>
    <row r="7" spans="1:7" ht="15" customHeight="1" x14ac:dyDescent="0.3">
      <c r="A7" s="70" t="s">
        <v>1</v>
      </c>
      <c r="B7" s="71"/>
      <c r="C7" s="71"/>
      <c r="D7" s="71"/>
      <c r="E7" s="71"/>
      <c r="F7" s="71"/>
      <c r="G7" s="67"/>
    </row>
    <row r="8" spans="1:7" ht="15" customHeight="1" x14ac:dyDescent="0.3">
      <c r="A8" s="67"/>
      <c r="B8" s="67"/>
      <c r="C8" s="67"/>
      <c r="D8" s="67"/>
      <c r="E8" s="67"/>
      <c r="F8" s="67"/>
      <c r="G8" s="67"/>
    </row>
    <row r="9" spans="1:7" ht="15.2" customHeight="1" x14ac:dyDescent="0.3">
      <c r="A9" s="72" t="s">
        <v>2</v>
      </c>
      <c r="B9" s="73"/>
      <c r="C9" s="73"/>
      <c r="D9" s="73"/>
      <c r="E9" s="73"/>
      <c r="F9" s="73"/>
      <c r="G9" s="67"/>
    </row>
    <row r="10" spans="1:7" ht="15" customHeight="1" x14ac:dyDescent="0.3">
      <c r="A10" s="67"/>
      <c r="B10" s="67"/>
      <c r="C10" s="67"/>
      <c r="D10" s="67"/>
      <c r="E10" s="67"/>
      <c r="F10" s="67"/>
      <c r="G10" s="67"/>
    </row>
    <row r="11" spans="1:7" ht="15" customHeight="1" x14ac:dyDescent="0.3">
      <c r="A11" s="67" t="s">
        <v>3</v>
      </c>
      <c r="B11" s="67"/>
      <c r="C11" s="67"/>
      <c r="D11" s="67"/>
      <c r="E11" s="67"/>
      <c r="F11" s="67"/>
      <c r="G11" s="67"/>
    </row>
    <row r="12" spans="1:7" ht="15" customHeight="1" x14ac:dyDescent="0.3">
      <c r="A12" s="67"/>
      <c r="B12" s="67"/>
      <c r="C12" s="67"/>
      <c r="D12" s="67"/>
      <c r="E12" s="67"/>
      <c r="F12" s="67"/>
      <c r="G12" s="67"/>
    </row>
    <row r="13" spans="1:7" ht="15" customHeight="1" x14ac:dyDescent="0.3">
      <c r="A13" s="74" t="s">
        <v>4</v>
      </c>
      <c r="B13" s="75" t="s">
        <v>5</v>
      </c>
      <c r="C13" s="76"/>
      <c r="D13" s="77" t="s">
        <v>6</v>
      </c>
      <c r="E13" s="77" t="s">
        <v>7</v>
      </c>
      <c r="F13" s="77" t="s">
        <v>8</v>
      </c>
      <c r="G13" s="67"/>
    </row>
    <row r="14" spans="1:7" ht="15" customHeight="1" x14ac:dyDescent="0.3">
      <c r="A14" s="78"/>
      <c r="B14" s="76"/>
      <c r="C14" s="76"/>
      <c r="D14" s="79"/>
      <c r="E14" s="79"/>
      <c r="F14" s="79"/>
      <c r="G14" s="67"/>
    </row>
    <row r="15" spans="1:7" ht="15" customHeight="1" x14ac:dyDescent="0.3">
      <c r="A15" s="78"/>
      <c r="B15" s="77" t="s">
        <v>9</v>
      </c>
      <c r="C15" s="77" t="s">
        <v>10</v>
      </c>
      <c r="D15" s="79"/>
      <c r="E15" s="79"/>
      <c r="F15" s="79"/>
      <c r="G15" s="67"/>
    </row>
    <row r="16" spans="1:7" ht="51.75" customHeight="1" x14ac:dyDescent="0.3">
      <c r="A16" s="78"/>
      <c r="B16" s="79"/>
      <c r="C16" s="79"/>
      <c r="D16" s="79"/>
      <c r="E16" s="79"/>
      <c r="F16" s="79"/>
      <c r="G16" s="67"/>
    </row>
    <row r="17" spans="1:7" ht="15" customHeight="1" x14ac:dyDescent="0.3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67"/>
    </row>
    <row r="18" spans="1:7" ht="19.5" customHeight="1" x14ac:dyDescent="0.3">
      <c r="A18" s="81" t="s">
        <v>11</v>
      </c>
      <c r="B18" s="148">
        <v>10585.72</v>
      </c>
      <c r="C18" s="148">
        <v>11274.69</v>
      </c>
      <c r="D18" s="149">
        <v>-688.97</v>
      </c>
      <c r="E18" s="149">
        <v>93.89</v>
      </c>
      <c r="F18" s="65">
        <f>RANK(E18,$E$18:$E$27)</f>
        <v>9</v>
      </c>
      <c r="G18" s="67"/>
    </row>
    <row r="19" spans="1:7" ht="19.5" customHeight="1" x14ac:dyDescent="0.3">
      <c r="A19" s="81" t="s">
        <v>12</v>
      </c>
      <c r="B19" s="148">
        <v>7656.5</v>
      </c>
      <c r="C19" s="148">
        <v>7104.24</v>
      </c>
      <c r="D19" s="149">
        <v>552.26</v>
      </c>
      <c r="E19" s="149">
        <v>107.77</v>
      </c>
      <c r="F19" s="65">
        <f t="shared" ref="F19:F27" si="0">RANK(E19,$E$18:$E$27)</f>
        <v>6</v>
      </c>
      <c r="G19" s="67"/>
    </row>
    <row r="20" spans="1:7" ht="19.5" customHeight="1" x14ac:dyDescent="0.3">
      <c r="A20" s="81" t="s">
        <v>13</v>
      </c>
      <c r="B20" s="148">
        <v>12391.44</v>
      </c>
      <c r="C20" s="148">
        <v>10674.27</v>
      </c>
      <c r="D20" s="149">
        <v>1717.17</v>
      </c>
      <c r="E20" s="149">
        <v>116.09</v>
      </c>
      <c r="F20" s="65">
        <f t="shared" si="0"/>
        <v>5</v>
      </c>
      <c r="G20" s="67"/>
    </row>
    <row r="21" spans="1:7" ht="19.5" customHeight="1" x14ac:dyDescent="0.3">
      <c r="A21" s="81" t="s">
        <v>14</v>
      </c>
      <c r="B21" s="148">
        <v>14390.44</v>
      </c>
      <c r="C21" s="148">
        <v>9961</v>
      </c>
      <c r="D21" s="149">
        <v>4429.4399999999996</v>
      </c>
      <c r="E21" s="149">
        <v>144.47</v>
      </c>
      <c r="F21" s="65">
        <f t="shared" si="0"/>
        <v>1</v>
      </c>
      <c r="G21" s="67"/>
    </row>
    <row r="22" spans="1:7" ht="19.5" customHeight="1" x14ac:dyDescent="0.3">
      <c r="A22" s="81" t="s">
        <v>15</v>
      </c>
      <c r="B22" s="148">
        <v>13649.03</v>
      </c>
      <c r="C22" s="148">
        <v>14128.74</v>
      </c>
      <c r="D22" s="149">
        <v>-479.71</v>
      </c>
      <c r="E22" s="149">
        <v>96.6</v>
      </c>
      <c r="F22" s="65">
        <f t="shared" si="0"/>
        <v>8</v>
      </c>
      <c r="G22" s="67"/>
    </row>
    <row r="23" spans="1:7" ht="19.5" customHeight="1" x14ac:dyDescent="0.3">
      <c r="A23" s="81" t="s">
        <v>16</v>
      </c>
      <c r="B23" s="148">
        <v>16906.2</v>
      </c>
      <c r="C23" s="148">
        <v>13784.72</v>
      </c>
      <c r="D23" s="149">
        <v>3121.48</v>
      </c>
      <c r="E23" s="149">
        <v>122.64</v>
      </c>
      <c r="F23" s="65">
        <f t="shared" si="0"/>
        <v>4</v>
      </c>
      <c r="G23" s="67"/>
    </row>
    <row r="24" spans="1:7" ht="19.5" customHeight="1" x14ac:dyDescent="0.3">
      <c r="A24" s="81" t="s">
        <v>17</v>
      </c>
      <c r="B24" s="148">
        <v>23418.34</v>
      </c>
      <c r="C24" s="148">
        <v>23613.49</v>
      </c>
      <c r="D24" s="149">
        <v>-195.15</v>
      </c>
      <c r="E24" s="149">
        <v>99.17</v>
      </c>
      <c r="F24" s="65">
        <f t="shared" si="0"/>
        <v>7</v>
      </c>
      <c r="G24" s="67"/>
    </row>
    <row r="25" spans="1:7" ht="19.5" customHeight="1" x14ac:dyDescent="0.3">
      <c r="A25" s="81" t="s">
        <v>18</v>
      </c>
      <c r="B25" s="148">
        <v>72295.34</v>
      </c>
      <c r="C25" s="148">
        <v>52641.51</v>
      </c>
      <c r="D25" s="149">
        <v>19653.830000000002</v>
      </c>
      <c r="E25" s="149">
        <v>137.34</v>
      </c>
      <c r="F25" s="65">
        <f t="shared" si="0"/>
        <v>2</v>
      </c>
      <c r="G25" s="67"/>
    </row>
    <row r="26" spans="1:7" ht="19.5" customHeight="1" x14ac:dyDescent="0.3">
      <c r="A26" s="81" t="s">
        <v>19</v>
      </c>
      <c r="B26" s="148">
        <v>6579.35</v>
      </c>
      <c r="C26" s="148">
        <v>8464.66</v>
      </c>
      <c r="D26" s="149">
        <v>-1885.31</v>
      </c>
      <c r="E26" s="149">
        <v>77.73</v>
      </c>
      <c r="F26" s="65">
        <f t="shared" si="0"/>
        <v>10</v>
      </c>
      <c r="G26" s="67"/>
    </row>
    <row r="27" spans="1:7" ht="19.5" customHeight="1" x14ac:dyDescent="0.3">
      <c r="A27" s="81" t="s">
        <v>20</v>
      </c>
      <c r="B27" s="148">
        <v>28096.94</v>
      </c>
      <c r="C27" s="148">
        <v>22695.919999999998</v>
      </c>
      <c r="D27" s="149">
        <v>5401.02</v>
      </c>
      <c r="E27" s="149">
        <v>123.8</v>
      </c>
      <c r="F27" s="65">
        <f t="shared" si="0"/>
        <v>3</v>
      </c>
      <c r="G27" s="67"/>
    </row>
    <row r="28" spans="1:7" ht="19.5" customHeight="1" x14ac:dyDescent="0.3">
      <c r="A28" s="84" t="s">
        <v>24</v>
      </c>
      <c r="B28" s="150">
        <v>205969.3</v>
      </c>
      <c r="C28" s="150">
        <v>174343.24</v>
      </c>
      <c r="D28" s="150">
        <v>31626.06</v>
      </c>
      <c r="E28" s="150">
        <v>118.14</v>
      </c>
      <c r="F28" s="83"/>
      <c r="G28" s="6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Normal="100" zoomScaleSheetLayoutView="100" workbookViewId="0">
      <selection activeCell="A17" sqref="A17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customHeight="1" x14ac:dyDescent="0.3">
      <c r="A1" s="67"/>
      <c r="B1" s="67"/>
      <c r="C1" s="67"/>
      <c r="D1" s="67"/>
      <c r="E1" s="3"/>
    </row>
    <row r="2" spans="1:5" ht="15" customHeight="1" x14ac:dyDescent="0.3">
      <c r="A2" s="67"/>
      <c r="B2" s="67"/>
      <c r="C2" s="67"/>
      <c r="D2" s="67"/>
      <c r="E2" s="3"/>
    </row>
    <row r="3" spans="1:5" ht="15" customHeight="1" x14ac:dyDescent="0.3">
      <c r="A3" s="67"/>
      <c r="B3" s="67"/>
      <c r="C3" s="67"/>
      <c r="D3" s="67"/>
      <c r="E3" s="3"/>
    </row>
    <row r="4" spans="1:5" ht="15" customHeight="1" x14ac:dyDescent="0.3">
      <c r="A4" s="67"/>
      <c r="B4" s="67"/>
      <c r="C4" s="67"/>
      <c r="D4" s="67"/>
      <c r="E4" s="3"/>
    </row>
    <row r="5" spans="1:5" ht="15" customHeight="1" x14ac:dyDescent="0.25">
      <c r="A5" s="68" t="s">
        <v>26</v>
      </c>
      <c r="B5" s="69"/>
      <c r="C5" s="69"/>
      <c r="D5" s="69"/>
      <c r="E5" s="3"/>
    </row>
    <row r="6" spans="1:5" ht="15" customHeight="1" x14ac:dyDescent="0.3">
      <c r="A6" s="67"/>
      <c r="B6" s="67"/>
      <c r="C6" s="67"/>
      <c r="D6" s="67"/>
      <c r="E6" s="3"/>
    </row>
    <row r="7" spans="1:5" ht="15" customHeight="1" x14ac:dyDescent="0.25">
      <c r="A7" s="70" t="s">
        <v>1</v>
      </c>
      <c r="B7" s="71"/>
      <c r="C7" s="71"/>
      <c r="D7" s="71"/>
      <c r="E7" s="3"/>
    </row>
    <row r="8" spans="1:5" ht="15" customHeight="1" x14ac:dyDescent="0.3">
      <c r="A8" s="67"/>
      <c r="B8" s="67"/>
      <c r="C8" s="67"/>
      <c r="D8" s="67"/>
      <c r="E8" s="3"/>
    </row>
    <row r="9" spans="1:5" ht="15.2" customHeight="1" x14ac:dyDescent="0.25">
      <c r="A9" s="72" t="s">
        <v>2</v>
      </c>
      <c r="B9" s="73"/>
      <c r="C9" s="73"/>
      <c r="D9" s="73"/>
      <c r="E9" s="3"/>
    </row>
    <row r="10" spans="1:5" ht="15" customHeight="1" x14ac:dyDescent="0.3">
      <c r="A10" s="67"/>
      <c r="B10" s="67"/>
      <c r="C10" s="67"/>
      <c r="D10" s="67"/>
      <c r="E10" s="3"/>
    </row>
    <row r="11" spans="1:5" ht="15" customHeight="1" x14ac:dyDescent="0.3">
      <c r="A11" s="67" t="s">
        <v>3</v>
      </c>
      <c r="B11" s="67"/>
      <c r="C11" s="67"/>
      <c r="D11" s="67"/>
      <c r="E11" s="3"/>
    </row>
    <row r="12" spans="1:5" ht="15" customHeight="1" x14ac:dyDescent="0.3">
      <c r="A12" s="67"/>
      <c r="B12" s="67"/>
      <c r="C12" s="67"/>
      <c r="D12" s="67"/>
      <c r="E12" s="3"/>
    </row>
    <row r="13" spans="1:5" ht="15" customHeight="1" x14ac:dyDescent="0.25">
      <c r="A13" s="86" t="s">
        <v>4</v>
      </c>
      <c r="B13" s="87" t="s">
        <v>27</v>
      </c>
      <c r="C13" s="88" t="s">
        <v>28</v>
      </c>
      <c r="D13" s="89" t="s">
        <v>29</v>
      </c>
      <c r="E13" s="3"/>
    </row>
    <row r="14" spans="1:5" ht="15" customHeight="1" x14ac:dyDescent="0.25">
      <c r="A14" s="90"/>
      <c r="B14" s="91"/>
      <c r="C14" s="92"/>
      <c r="D14" s="93"/>
      <c r="E14" s="3"/>
    </row>
    <row r="15" spans="1:5" ht="15" customHeight="1" x14ac:dyDescent="0.25">
      <c r="A15" s="90"/>
      <c r="B15" s="94" t="s">
        <v>30</v>
      </c>
      <c r="C15" s="95" t="s">
        <v>30</v>
      </c>
      <c r="D15" s="96" t="s">
        <v>30</v>
      </c>
      <c r="E15" s="3"/>
    </row>
    <row r="16" spans="1:5" ht="39" customHeight="1" x14ac:dyDescent="0.25">
      <c r="A16" s="90"/>
      <c r="B16" s="97"/>
      <c r="C16" s="98"/>
      <c r="D16" s="99"/>
      <c r="E16" s="3"/>
    </row>
    <row r="17" spans="1:5" ht="15" customHeight="1" x14ac:dyDescent="0.25">
      <c r="A17" s="100">
        <v>1</v>
      </c>
      <c r="B17" s="101">
        <v>2</v>
      </c>
      <c r="C17" s="101">
        <v>3</v>
      </c>
      <c r="D17" s="101">
        <v>4</v>
      </c>
      <c r="E17" s="3"/>
    </row>
    <row r="18" spans="1:5" ht="19.5" customHeight="1" x14ac:dyDescent="0.3">
      <c r="A18" s="81" t="s">
        <v>11</v>
      </c>
      <c r="B18" s="82">
        <v>171916.79</v>
      </c>
      <c r="C18" s="82">
        <v>10622.81</v>
      </c>
      <c r="D18" s="82">
        <v>182539.6</v>
      </c>
      <c r="E18" s="3"/>
    </row>
    <row r="19" spans="1:5" ht="19.5" customHeight="1" x14ac:dyDescent="0.3">
      <c r="A19" s="81" t="s">
        <v>12</v>
      </c>
      <c r="B19" s="82">
        <v>76476.67</v>
      </c>
      <c r="C19" s="82">
        <v>7392.56</v>
      </c>
      <c r="D19" s="82">
        <v>83869.23</v>
      </c>
      <c r="E19" s="3"/>
    </row>
    <row r="20" spans="1:5" ht="19.5" customHeight="1" x14ac:dyDescent="0.3">
      <c r="A20" s="81" t="s">
        <v>13</v>
      </c>
      <c r="B20" s="82">
        <v>91593.8</v>
      </c>
      <c r="C20" s="82">
        <v>11840.87</v>
      </c>
      <c r="D20" s="82">
        <v>103434.67</v>
      </c>
      <c r="E20" s="3"/>
    </row>
    <row r="21" spans="1:5" ht="19.5" customHeight="1" x14ac:dyDescent="0.3">
      <c r="A21" s="81" t="s">
        <v>14</v>
      </c>
      <c r="B21" s="82">
        <v>118176.37</v>
      </c>
      <c r="C21" s="82">
        <v>13703.27</v>
      </c>
      <c r="D21" s="82">
        <v>131879.64000000001</v>
      </c>
      <c r="E21" s="3"/>
    </row>
    <row r="22" spans="1:5" ht="19.5" customHeight="1" x14ac:dyDescent="0.3">
      <c r="A22" s="81" t="s">
        <v>15</v>
      </c>
      <c r="B22" s="82">
        <v>79170.78</v>
      </c>
      <c r="C22" s="82">
        <v>13884.41</v>
      </c>
      <c r="D22" s="82">
        <v>93055.2</v>
      </c>
      <c r="E22" s="3"/>
    </row>
    <row r="23" spans="1:5" ht="19.5" customHeight="1" x14ac:dyDescent="0.3">
      <c r="A23" s="81" t="s">
        <v>16</v>
      </c>
      <c r="B23" s="82">
        <v>132826.21</v>
      </c>
      <c r="C23" s="82">
        <v>14874.49</v>
      </c>
      <c r="D23" s="82">
        <v>147700.70000000001</v>
      </c>
      <c r="E23" s="3"/>
    </row>
    <row r="24" spans="1:5" ht="19.5" customHeight="1" x14ac:dyDescent="0.3">
      <c r="A24" s="81" t="s">
        <v>17</v>
      </c>
      <c r="B24" s="82">
        <v>152360.38</v>
      </c>
      <c r="C24" s="82">
        <v>20783.830000000002</v>
      </c>
      <c r="D24" s="82">
        <v>173144.2</v>
      </c>
      <c r="E24" s="3"/>
    </row>
    <row r="25" spans="1:5" ht="19.5" customHeight="1" x14ac:dyDescent="0.3">
      <c r="A25" s="81" t="s">
        <v>18</v>
      </c>
      <c r="B25" s="82">
        <v>364594.35</v>
      </c>
      <c r="C25" s="82">
        <v>70863.8</v>
      </c>
      <c r="D25" s="82">
        <v>435458.15</v>
      </c>
      <c r="E25" s="3"/>
    </row>
    <row r="26" spans="1:5" ht="19.5" customHeight="1" x14ac:dyDescent="0.3">
      <c r="A26" s="81" t="s">
        <v>19</v>
      </c>
      <c r="B26" s="82">
        <v>74729.2</v>
      </c>
      <c r="C26" s="82">
        <v>6863.52</v>
      </c>
      <c r="D26" s="82">
        <v>81592.72</v>
      </c>
      <c r="E26" s="3"/>
    </row>
    <row r="27" spans="1:5" ht="19.5" customHeight="1" x14ac:dyDescent="0.3">
      <c r="A27" s="81" t="s">
        <v>20</v>
      </c>
      <c r="B27" s="82">
        <v>120336.64</v>
      </c>
      <c r="C27" s="82">
        <v>26723.27</v>
      </c>
      <c r="D27" s="82">
        <v>147059.91</v>
      </c>
      <c r="E27" s="3"/>
    </row>
    <row r="28" spans="1:5" ht="19.5" customHeight="1" x14ac:dyDescent="0.3">
      <c r="A28" s="84" t="s">
        <v>31</v>
      </c>
      <c r="B28" s="85">
        <v>1382181.19</v>
      </c>
      <c r="C28" s="85">
        <v>197552.83</v>
      </c>
      <c r="D28" s="85">
        <v>1579734.02</v>
      </c>
      <c r="E28" s="3"/>
    </row>
    <row r="29" spans="1:5" ht="19.5" customHeight="1" x14ac:dyDescent="0.3">
      <c r="A29" s="81" t="s">
        <v>32</v>
      </c>
      <c r="B29" s="82" t="s">
        <v>33</v>
      </c>
      <c r="C29" s="82" t="s">
        <v>33</v>
      </c>
      <c r="D29" s="82">
        <v>992070.2</v>
      </c>
      <c r="E29" s="3"/>
    </row>
    <row r="30" spans="1:5" ht="19.5" customHeight="1" x14ac:dyDescent="0.3">
      <c r="A30" s="84" t="s">
        <v>34</v>
      </c>
      <c r="B30" s="85" t="s">
        <v>33</v>
      </c>
      <c r="C30" s="85" t="s">
        <v>33</v>
      </c>
      <c r="D30" s="85">
        <v>2571804.2200000002</v>
      </c>
      <c r="E30" s="3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1" zoomScaleNormal="100" zoomScaleSheetLayoutView="100" workbookViewId="0">
      <selection activeCell="B18" sqref="B18:E29"/>
    </sheetView>
  </sheetViews>
  <sheetFormatPr defaultRowHeight="15" x14ac:dyDescent="0.25"/>
  <cols>
    <col min="1" max="1" width="32" style="1" customWidth="1"/>
    <col min="2" max="3" width="22" style="1" customWidth="1"/>
    <col min="4" max="7" width="16.42578125" style="1" customWidth="1"/>
    <col min="8" max="16384" width="9.140625" style="1"/>
  </cols>
  <sheetData>
    <row r="1" spans="1:7" ht="15" customHeight="1" x14ac:dyDescent="0.3">
      <c r="A1" s="67"/>
      <c r="B1" s="67"/>
      <c r="C1" s="67"/>
      <c r="D1" s="67"/>
      <c r="E1" s="67"/>
      <c r="F1" s="67"/>
      <c r="G1" s="3"/>
    </row>
    <row r="2" spans="1:7" ht="15" customHeight="1" x14ac:dyDescent="0.3">
      <c r="A2" s="67"/>
      <c r="B2" s="67"/>
      <c r="C2" s="67"/>
      <c r="D2" s="67"/>
      <c r="E2" s="67"/>
      <c r="F2" s="67"/>
      <c r="G2" s="3"/>
    </row>
    <row r="3" spans="1:7" ht="15" customHeight="1" x14ac:dyDescent="0.3">
      <c r="A3" s="67"/>
      <c r="B3" s="67"/>
      <c r="C3" s="67"/>
      <c r="D3" s="67"/>
      <c r="E3" s="67"/>
      <c r="F3" s="67"/>
      <c r="G3" s="3"/>
    </row>
    <row r="4" spans="1:7" ht="15" customHeight="1" x14ac:dyDescent="0.3">
      <c r="A4" s="67"/>
      <c r="B4" s="67"/>
      <c r="C4" s="67"/>
      <c r="D4" s="67"/>
      <c r="E4" s="67"/>
      <c r="F4" s="67"/>
      <c r="G4" s="3"/>
    </row>
    <row r="5" spans="1:7" ht="15" customHeight="1" x14ac:dyDescent="0.25">
      <c r="A5" s="68" t="s">
        <v>35</v>
      </c>
      <c r="B5" s="69"/>
      <c r="C5" s="69"/>
      <c r="D5" s="69"/>
      <c r="E5" s="69"/>
      <c r="F5" s="69"/>
      <c r="G5" s="3"/>
    </row>
    <row r="6" spans="1:7" ht="15" customHeight="1" x14ac:dyDescent="0.3">
      <c r="A6" s="67"/>
      <c r="B6" s="67"/>
      <c r="C6" s="67"/>
      <c r="D6" s="67"/>
      <c r="E6" s="67"/>
      <c r="F6" s="67"/>
      <c r="G6" s="3"/>
    </row>
    <row r="7" spans="1:7" ht="15" customHeight="1" x14ac:dyDescent="0.25">
      <c r="A7" s="70" t="s">
        <v>1</v>
      </c>
      <c r="B7" s="71"/>
      <c r="C7" s="71"/>
      <c r="D7" s="71"/>
      <c r="E7" s="71"/>
      <c r="F7" s="71"/>
      <c r="G7" s="3"/>
    </row>
    <row r="8" spans="1:7" ht="15" customHeight="1" x14ac:dyDescent="0.3">
      <c r="A8" s="67"/>
      <c r="B8" s="67"/>
      <c r="C8" s="67"/>
      <c r="D8" s="67"/>
      <c r="E8" s="67"/>
      <c r="F8" s="67"/>
      <c r="G8" s="3"/>
    </row>
    <row r="9" spans="1:7" ht="15.2" customHeight="1" x14ac:dyDescent="0.25">
      <c r="A9" s="72" t="s">
        <v>2</v>
      </c>
      <c r="B9" s="73"/>
      <c r="C9" s="73"/>
      <c r="D9" s="73"/>
      <c r="E9" s="73"/>
      <c r="F9" s="73"/>
      <c r="G9" s="3"/>
    </row>
    <row r="10" spans="1:7" ht="15" customHeight="1" x14ac:dyDescent="0.3">
      <c r="A10" s="67"/>
      <c r="B10" s="67"/>
      <c r="C10" s="67"/>
      <c r="D10" s="67"/>
      <c r="E10" s="67"/>
      <c r="F10" s="67"/>
      <c r="G10" s="3"/>
    </row>
    <row r="11" spans="1:7" ht="15" customHeight="1" x14ac:dyDescent="0.3">
      <c r="A11" s="67" t="s">
        <v>3</v>
      </c>
      <c r="B11" s="67"/>
      <c r="C11" s="67"/>
      <c r="D11" s="67"/>
      <c r="E11" s="67"/>
      <c r="F11" s="67"/>
      <c r="G11" s="3"/>
    </row>
    <row r="12" spans="1:7" ht="15" customHeight="1" x14ac:dyDescent="0.3">
      <c r="A12" s="67"/>
      <c r="B12" s="67"/>
      <c r="C12" s="67"/>
      <c r="D12" s="67"/>
      <c r="E12" s="67"/>
      <c r="F12" s="67"/>
      <c r="G12" s="3"/>
    </row>
    <row r="13" spans="1:7" ht="15" customHeight="1" x14ac:dyDescent="0.25">
      <c r="A13" s="77" t="s">
        <v>4</v>
      </c>
      <c r="B13" s="102" t="s">
        <v>5</v>
      </c>
      <c r="C13" s="103"/>
      <c r="D13" s="77" t="s">
        <v>6</v>
      </c>
      <c r="E13" s="77" t="s">
        <v>7</v>
      </c>
      <c r="F13" s="77" t="s">
        <v>8</v>
      </c>
      <c r="G13" s="3"/>
    </row>
    <row r="14" spans="1:7" ht="15" customHeight="1" x14ac:dyDescent="0.25">
      <c r="A14" s="79"/>
      <c r="B14" s="103"/>
      <c r="C14" s="103"/>
      <c r="D14" s="79"/>
      <c r="E14" s="79"/>
      <c r="F14" s="79"/>
      <c r="G14" s="3"/>
    </row>
    <row r="15" spans="1:7" ht="15" customHeight="1" x14ac:dyDescent="0.25">
      <c r="A15" s="79"/>
      <c r="B15" s="77" t="s">
        <v>9</v>
      </c>
      <c r="C15" s="77" t="s">
        <v>10</v>
      </c>
      <c r="D15" s="79"/>
      <c r="E15" s="79"/>
      <c r="F15" s="79"/>
      <c r="G15" s="3"/>
    </row>
    <row r="16" spans="1:7" ht="63.75" customHeight="1" x14ac:dyDescent="0.25">
      <c r="A16" s="79"/>
      <c r="B16" s="79"/>
      <c r="C16" s="79"/>
      <c r="D16" s="79"/>
      <c r="E16" s="79"/>
      <c r="F16" s="79"/>
      <c r="G16" s="3"/>
    </row>
    <row r="17" spans="1:7" ht="15" customHeight="1" x14ac:dyDescent="0.25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3"/>
    </row>
    <row r="18" spans="1:7" ht="19.5" customHeight="1" x14ac:dyDescent="0.3">
      <c r="A18" s="81" t="s">
        <v>11</v>
      </c>
      <c r="B18" s="148">
        <v>152266.51999999999</v>
      </c>
      <c r="C18" s="148">
        <v>127112.57</v>
      </c>
      <c r="D18" s="149">
        <v>25153.95</v>
      </c>
      <c r="E18" s="149">
        <v>119.79</v>
      </c>
      <c r="F18" s="65">
        <f>RANK(E18,$E$18:$E$28)</f>
        <v>2</v>
      </c>
      <c r="G18" s="3"/>
    </row>
    <row r="19" spans="1:7" ht="19.5" customHeight="1" x14ac:dyDescent="0.3">
      <c r="A19" s="81" t="s">
        <v>12</v>
      </c>
      <c r="B19" s="148">
        <v>79398.28</v>
      </c>
      <c r="C19" s="148">
        <v>74791.320000000007</v>
      </c>
      <c r="D19" s="149">
        <v>4606.96</v>
      </c>
      <c r="E19" s="149">
        <v>106.16</v>
      </c>
      <c r="F19" s="65">
        <f t="shared" ref="F19:F28" si="0">RANK(E19,$E$18:$E$28)</f>
        <v>8</v>
      </c>
      <c r="G19" s="3"/>
    </row>
    <row r="20" spans="1:7" ht="19.5" customHeight="1" x14ac:dyDescent="0.3">
      <c r="A20" s="81" t="s">
        <v>13</v>
      </c>
      <c r="B20" s="148">
        <v>100209.45</v>
      </c>
      <c r="C20" s="148">
        <v>89762.81</v>
      </c>
      <c r="D20" s="149">
        <v>10446.64</v>
      </c>
      <c r="E20" s="149">
        <v>111.64</v>
      </c>
      <c r="F20" s="65">
        <f t="shared" si="0"/>
        <v>5</v>
      </c>
      <c r="G20" s="3"/>
    </row>
    <row r="21" spans="1:7" ht="19.5" customHeight="1" x14ac:dyDescent="0.3">
      <c r="A21" s="81" t="s">
        <v>14</v>
      </c>
      <c r="B21" s="148">
        <v>127052.41</v>
      </c>
      <c r="C21" s="148">
        <v>111865.95</v>
      </c>
      <c r="D21" s="149">
        <v>15186.46</v>
      </c>
      <c r="E21" s="149">
        <v>113.58</v>
      </c>
      <c r="F21" s="65">
        <f t="shared" si="0"/>
        <v>4</v>
      </c>
      <c r="G21" s="3"/>
    </row>
    <row r="22" spans="1:7" ht="19.5" customHeight="1" x14ac:dyDescent="0.3">
      <c r="A22" s="81" t="s">
        <v>15</v>
      </c>
      <c r="B22" s="148">
        <v>91175.46</v>
      </c>
      <c r="C22" s="148">
        <v>84374.17</v>
      </c>
      <c r="D22" s="149">
        <v>6801.29</v>
      </c>
      <c r="E22" s="149">
        <v>108.06</v>
      </c>
      <c r="F22" s="65">
        <f t="shared" si="0"/>
        <v>6</v>
      </c>
      <c r="G22" s="3"/>
    </row>
    <row r="23" spans="1:7" ht="19.5" customHeight="1" x14ac:dyDescent="0.3">
      <c r="A23" s="81" t="s">
        <v>16</v>
      </c>
      <c r="B23" s="148">
        <v>138417.13</v>
      </c>
      <c r="C23" s="148">
        <v>106510.54</v>
      </c>
      <c r="D23" s="149">
        <v>31906.59</v>
      </c>
      <c r="E23" s="149">
        <v>129.96</v>
      </c>
      <c r="F23" s="65">
        <f t="shared" si="0"/>
        <v>1</v>
      </c>
      <c r="G23" s="3"/>
    </row>
    <row r="24" spans="1:7" ht="19.5" customHeight="1" x14ac:dyDescent="0.3">
      <c r="A24" s="81" t="s">
        <v>17</v>
      </c>
      <c r="B24" s="148">
        <v>163539.51999999999</v>
      </c>
      <c r="C24" s="148">
        <v>159175.26999999999</v>
      </c>
      <c r="D24" s="149">
        <v>4364.25</v>
      </c>
      <c r="E24" s="149">
        <v>102.74</v>
      </c>
      <c r="F24" s="65">
        <f t="shared" si="0"/>
        <v>10</v>
      </c>
      <c r="G24" s="3"/>
    </row>
    <row r="25" spans="1:7" ht="19.5" customHeight="1" x14ac:dyDescent="0.3">
      <c r="A25" s="81" t="s">
        <v>18</v>
      </c>
      <c r="B25" s="148">
        <v>379625.49</v>
      </c>
      <c r="C25" s="148">
        <v>321149.28999999998</v>
      </c>
      <c r="D25" s="149">
        <v>58476.2</v>
      </c>
      <c r="E25" s="149">
        <v>118.21</v>
      </c>
      <c r="F25" s="65">
        <f t="shared" si="0"/>
        <v>3</v>
      </c>
      <c r="G25" s="3"/>
    </row>
    <row r="26" spans="1:7" ht="19.5" customHeight="1" x14ac:dyDescent="0.3">
      <c r="A26" s="81" t="s">
        <v>19</v>
      </c>
      <c r="B26" s="148">
        <v>74152.039999999994</v>
      </c>
      <c r="C26" s="148">
        <v>71166.570000000007</v>
      </c>
      <c r="D26" s="149">
        <v>2985.47</v>
      </c>
      <c r="E26" s="149">
        <v>104.2</v>
      </c>
      <c r="F26" s="65">
        <f t="shared" si="0"/>
        <v>9</v>
      </c>
      <c r="G26" s="3"/>
    </row>
    <row r="27" spans="1:7" ht="19.5" customHeight="1" x14ac:dyDescent="0.3">
      <c r="A27" s="81" t="s">
        <v>20</v>
      </c>
      <c r="B27" s="148">
        <v>119036.48</v>
      </c>
      <c r="C27" s="148">
        <v>117060.61</v>
      </c>
      <c r="D27" s="149">
        <v>1975.87</v>
      </c>
      <c r="E27" s="149">
        <v>101.69</v>
      </c>
      <c r="F27" s="65">
        <f t="shared" si="0"/>
        <v>11</v>
      </c>
      <c r="G27" s="3"/>
    </row>
    <row r="28" spans="1:7" ht="19.5" customHeight="1" x14ac:dyDescent="0.3">
      <c r="A28" s="81" t="s">
        <v>21</v>
      </c>
      <c r="B28" s="148">
        <v>981867.81</v>
      </c>
      <c r="C28" s="148">
        <v>917530.4</v>
      </c>
      <c r="D28" s="149">
        <v>64337.41</v>
      </c>
      <c r="E28" s="149">
        <v>107.01</v>
      </c>
      <c r="F28" s="65">
        <f t="shared" si="0"/>
        <v>7</v>
      </c>
      <c r="G28" s="3"/>
    </row>
    <row r="29" spans="1:7" ht="19.5" customHeight="1" x14ac:dyDescent="0.3">
      <c r="A29" s="84" t="s">
        <v>36</v>
      </c>
      <c r="B29" s="150">
        <v>2406740.59</v>
      </c>
      <c r="C29" s="150">
        <v>2180499.5</v>
      </c>
      <c r="D29" s="150">
        <v>226241.09</v>
      </c>
      <c r="E29" s="150">
        <v>110.38</v>
      </c>
      <c r="F29" s="83"/>
      <c r="G29" s="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17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zoomScaleSheetLayoutView="100" workbookViewId="0">
      <selection activeCell="B18" sqref="B18:E28"/>
    </sheetView>
  </sheetViews>
  <sheetFormatPr defaultRowHeight="15" x14ac:dyDescent="0.25"/>
  <cols>
    <col min="1" max="1" width="29.7109375" style="1" customWidth="1"/>
    <col min="2" max="2" width="24" style="1" customWidth="1"/>
    <col min="3" max="3" width="25" style="1" customWidth="1"/>
    <col min="4" max="4" width="23.140625" style="1" customWidth="1"/>
    <col min="5" max="5" width="16.140625" style="1" customWidth="1"/>
    <col min="6" max="6" width="16" style="1" customWidth="1"/>
    <col min="7" max="7" width="9.140625" style="1" customWidth="1"/>
    <col min="8" max="16384" width="9.140625" style="1"/>
  </cols>
  <sheetData>
    <row r="1" spans="1:7" ht="15" customHeight="1" x14ac:dyDescent="0.3">
      <c r="A1" s="67"/>
      <c r="B1" s="67"/>
      <c r="C1" s="67"/>
      <c r="D1" s="67"/>
      <c r="E1" s="67"/>
      <c r="F1" s="67"/>
      <c r="G1" s="3"/>
    </row>
    <row r="2" spans="1:7" ht="15" customHeight="1" x14ac:dyDescent="0.3">
      <c r="A2" s="67"/>
      <c r="B2" s="67"/>
      <c r="C2" s="67"/>
      <c r="D2" s="67"/>
      <c r="E2" s="67"/>
      <c r="F2" s="67"/>
      <c r="G2" s="3"/>
    </row>
    <row r="3" spans="1:7" ht="15" customHeight="1" x14ac:dyDescent="0.3">
      <c r="A3" s="67"/>
      <c r="B3" s="67"/>
      <c r="C3" s="67"/>
      <c r="D3" s="67"/>
      <c r="E3" s="67"/>
      <c r="F3" s="67"/>
      <c r="G3" s="3"/>
    </row>
    <row r="4" spans="1:7" ht="15" customHeight="1" x14ac:dyDescent="0.3">
      <c r="A4" s="67"/>
      <c r="B4" s="67"/>
      <c r="C4" s="67"/>
      <c r="D4" s="67"/>
      <c r="E4" s="67"/>
      <c r="F4" s="67"/>
      <c r="G4" s="3"/>
    </row>
    <row r="5" spans="1:7" ht="15" customHeight="1" x14ac:dyDescent="0.25">
      <c r="A5" s="68" t="s">
        <v>37</v>
      </c>
      <c r="B5" s="69"/>
      <c r="C5" s="69"/>
      <c r="D5" s="69"/>
      <c r="E5" s="69"/>
      <c r="F5" s="69"/>
      <c r="G5" s="3"/>
    </row>
    <row r="6" spans="1:7" ht="15" customHeight="1" x14ac:dyDescent="0.3">
      <c r="A6" s="67"/>
      <c r="B6" s="67"/>
      <c r="C6" s="67"/>
      <c r="D6" s="67"/>
      <c r="E6" s="67"/>
      <c r="F6" s="67"/>
      <c r="G6" s="3"/>
    </row>
    <row r="7" spans="1:7" ht="15" customHeight="1" x14ac:dyDescent="0.25">
      <c r="A7" s="70" t="s">
        <v>1</v>
      </c>
      <c r="B7" s="71"/>
      <c r="C7" s="71"/>
      <c r="D7" s="71"/>
      <c r="E7" s="71"/>
      <c r="F7" s="71"/>
      <c r="G7" s="3"/>
    </row>
    <row r="8" spans="1:7" ht="15" customHeight="1" x14ac:dyDescent="0.3">
      <c r="A8" s="67"/>
      <c r="B8" s="67"/>
      <c r="C8" s="67"/>
      <c r="D8" s="67"/>
      <c r="E8" s="67"/>
      <c r="F8" s="67"/>
      <c r="G8" s="3"/>
    </row>
    <row r="9" spans="1:7" ht="15.2" customHeight="1" x14ac:dyDescent="0.25">
      <c r="A9" s="72" t="s">
        <v>2</v>
      </c>
      <c r="B9" s="73"/>
      <c r="C9" s="73"/>
      <c r="D9" s="73"/>
      <c r="E9" s="73"/>
      <c r="F9" s="73"/>
      <c r="G9" s="3"/>
    </row>
    <row r="10" spans="1:7" ht="15" customHeight="1" x14ac:dyDescent="0.3">
      <c r="A10" s="67"/>
      <c r="B10" s="67"/>
      <c r="C10" s="67"/>
      <c r="D10" s="67"/>
      <c r="E10" s="67"/>
      <c r="F10" s="67"/>
      <c r="G10" s="3"/>
    </row>
    <row r="11" spans="1:7" ht="15" customHeight="1" x14ac:dyDescent="0.3">
      <c r="A11" s="67" t="s">
        <v>3</v>
      </c>
      <c r="B11" s="67"/>
      <c r="C11" s="67"/>
      <c r="D11" s="67"/>
      <c r="E11" s="67"/>
      <c r="F11" s="67"/>
      <c r="G11" s="3"/>
    </row>
    <row r="12" spans="1:7" ht="15" customHeight="1" x14ac:dyDescent="0.3">
      <c r="A12" s="67"/>
      <c r="B12" s="67"/>
      <c r="C12" s="67"/>
      <c r="D12" s="67"/>
      <c r="E12" s="67"/>
      <c r="F12" s="67"/>
      <c r="G12" s="3"/>
    </row>
    <row r="13" spans="1:7" ht="15" customHeight="1" x14ac:dyDescent="0.25">
      <c r="A13" s="77" t="s">
        <v>4</v>
      </c>
      <c r="B13" s="104" t="s">
        <v>5</v>
      </c>
      <c r="C13" s="105"/>
      <c r="D13" s="77" t="s">
        <v>6</v>
      </c>
      <c r="E13" s="77" t="s">
        <v>7</v>
      </c>
      <c r="F13" s="77" t="s">
        <v>8</v>
      </c>
      <c r="G13" s="3"/>
    </row>
    <row r="14" spans="1:7" ht="15" customHeight="1" x14ac:dyDescent="0.25">
      <c r="A14" s="79"/>
      <c r="B14" s="105"/>
      <c r="C14" s="105"/>
      <c r="D14" s="79"/>
      <c r="E14" s="79"/>
      <c r="F14" s="79"/>
      <c r="G14" s="3"/>
    </row>
    <row r="15" spans="1:7" ht="15" customHeight="1" x14ac:dyDescent="0.25">
      <c r="A15" s="79"/>
      <c r="B15" s="77" t="s">
        <v>9</v>
      </c>
      <c r="C15" s="77" t="s">
        <v>10</v>
      </c>
      <c r="D15" s="79"/>
      <c r="E15" s="79"/>
      <c r="F15" s="79"/>
      <c r="G15" s="3"/>
    </row>
    <row r="16" spans="1:7" ht="61.5" customHeight="1" x14ac:dyDescent="0.25">
      <c r="A16" s="79"/>
      <c r="B16" s="79"/>
      <c r="C16" s="79"/>
      <c r="D16" s="79"/>
      <c r="E16" s="79"/>
      <c r="F16" s="79"/>
      <c r="G16" s="3"/>
    </row>
    <row r="17" spans="1:7" ht="15" customHeight="1" x14ac:dyDescent="0.25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3"/>
    </row>
    <row r="18" spans="1:7" ht="19.5" customHeight="1" x14ac:dyDescent="0.25">
      <c r="A18" s="81" t="s">
        <v>11</v>
      </c>
      <c r="B18" s="151">
        <v>143115.18</v>
      </c>
      <c r="C18" s="151">
        <v>116661.04</v>
      </c>
      <c r="D18" s="152">
        <v>26454.14</v>
      </c>
      <c r="E18" s="152">
        <v>122.68</v>
      </c>
      <c r="F18" s="53">
        <f>RANK(E18,$E$18:$E$27)</f>
        <v>2</v>
      </c>
      <c r="G18" s="3"/>
    </row>
    <row r="19" spans="1:7" ht="19.5" customHeight="1" x14ac:dyDescent="0.25">
      <c r="A19" s="81" t="s">
        <v>12</v>
      </c>
      <c r="B19" s="151">
        <v>74192.539999999994</v>
      </c>
      <c r="C19" s="151">
        <v>70023.06</v>
      </c>
      <c r="D19" s="152">
        <v>4169.4799999999996</v>
      </c>
      <c r="E19" s="152">
        <v>105.95</v>
      </c>
      <c r="F19" s="53">
        <f t="shared" ref="F19:F27" si="0">RANK(E19,$E$18:$E$27)</f>
        <v>8</v>
      </c>
      <c r="G19" s="3"/>
    </row>
    <row r="20" spans="1:7" ht="19.5" customHeight="1" x14ac:dyDescent="0.25">
      <c r="A20" s="81" t="s">
        <v>13</v>
      </c>
      <c r="B20" s="151">
        <v>87961.98</v>
      </c>
      <c r="C20" s="151">
        <v>79426.559999999998</v>
      </c>
      <c r="D20" s="152">
        <v>8535.42</v>
      </c>
      <c r="E20" s="152">
        <v>110.75</v>
      </c>
      <c r="F20" s="53">
        <f t="shared" si="0"/>
        <v>5</v>
      </c>
      <c r="G20" s="3"/>
    </row>
    <row r="21" spans="1:7" ht="19.5" customHeight="1" x14ac:dyDescent="0.25">
      <c r="A21" s="81" t="s">
        <v>14</v>
      </c>
      <c r="B21" s="151">
        <v>113395.86</v>
      </c>
      <c r="C21" s="151">
        <v>102198.74</v>
      </c>
      <c r="D21" s="152">
        <v>11197.12</v>
      </c>
      <c r="E21" s="152">
        <v>110.96</v>
      </c>
      <c r="F21" s="53">
        <f t="shared" si="0"/>
        <v>4</v>
      </c>
      <c r="G21" s="3"/>
    </row>
    <row r="22" spans="1:7" ht="19.5" customHeight="1" x14ac:dyDescent="0.25">
      <c r="A22" s="81" t="s">
        <v>15</v>
      </c>
      <c r="B22" s="151">
        <v>78466.399999999994</v>
      </c>
      <c r="C22" s="151">
        <v>71657.429999999993</v>
      </c>
      <c r="D22" s="152">
        <v>6808.97</v>
      </c>
      <c r="E22" s="152">
        <v>109.5</v>
      </c>
      <c r="F22" s="53">
        <f t="shared" si="0"/>
        <v>6</v>
      </c>
      <c r="G22" s="3"/>
    </row>
    <row r="23" spans="1:7" ht="19.5" customHeight="1" x14ac:dyDescent="0.25">
      <c r="A23" s="81" t="s">
        <v>16</v>
      </c>
      <c r="B23" s="151">
        <v>121837.17</v>
      </c>
      <c r="C23" s="151">
        <v>92880.12</v>
      </c>
      <c r="D23" s="152">
        <v>28957.05</v>
      </c>
      <c r="E23" s="152">
        <v>131.18</v>
      </c>
      <c r="F23" s="53">
        <f t="shared" si="0"/>
        <v>1</v>
      </c>
      <c r="G23" s="3"/>
    </row>
    <row r="24" spans="1:7" ht="19.5" customHeight="1" x14ac:dyDescent="0.25">
      <c r="A24" s="81" t="s">
        <v>17</v>
      </c>
      <c r="B24" s="151">
        <v>142230.89000000001</v>
      </c>
      <c r="C24" s="151">
        <v>139103.96</v>
      </c>
      <c r="D24" s="152">
        <v>3126.93</v>
      </c>
      <c r="E24" s="152">
        <v>102.25</v>
      </c>
      <c r="F24" s="53">
        <f t="shared" si="0"/>
        <v>9</v>
      </c>
      <c r="G24" s="3"/>
    </row>
    <row r="25" spans="1:7" ht="19.5" customHeight="1" x14ac:dyDescent="0.25">
      <c r="A25" s="81" t="s">
        <v>18</v>
      </c>
      <c r="B25" s="151">
        <v>339185.35</v>
      </c>
      <c r="C25" s="151">
        <v>284435.36</v>
      </c>
      <c r="D25" s="152">
        <v>54749.99</v>
      </c>
      <c r="E25" s="152">
        <v>119.25</v>
      </c>
      <c r="F25" s="53">
        <f t="shared" si="0"/>
        <v>3</v>
      </c>
      <c r="G25" s="3"/>
    </row>
    <row r="26" spans="1:7" ht="19.5" customHeight="1" x14ac:dyDescent="0.25">
      <c r="A26" s="81" t="s">
        <v>19</v>
      </c>
      <c r="B26" s="151">
        <v>68134.009999999995</v>
      </c>
      <c r="C26" s="151">
        <v>62951.16</v>
      </c>
      <c r="D26" s="152">
        <v>5182.8500000000004</v>
      </c>
      <c r="E26" s="152">
        <v>108.23</v>
      </c>
      <c r="F26" s="53">
        <f t="shared" si="0"/>
        <v>7</v>
      </c>
      <c r="G26" s="3"/>
    </row>
    <row r="27" spans="1:7" ht="19.5" customHeight="1" x14ac:dyDescent="0.25">
      <c r="A27" s="81" t="s">
        <v>20</v>
      </c>
      <c r="B27" s="151">
        <v>95124.67</v>
      </c>
      <c r="C27" s="151">
        <v>95213.03</v>
      </c>
      <c r="D27" s="152">
        <v>-88.36</v>
      </c>
      <c r="E27" s="152">
        <v>99.91</v>
      </c>
      <c r="F27" s="53">
        <f t="shared" si="0"/>
        <v>10</v>
      </c>
      <c r="G27" s="3"/>
    </row>
    <row r="28" spans="1:7" ht="19.5" customHeight="1" x14ac:dyDescent="0.25">
      <c r="A28" s="84" t="s">
        <v>24</v>
      </c>
      <c r="B28" s="153">
        <v>1263644.05</v>
      </c>
      <c r="C28" s="153">
        <v>1114550.46</v>
      </c>
      <c r="D28" s="153">
        <v>149093.59</v>
      </c>
      <c r="E28" s="153">
        <v>113.38</v>
      </c>
      <c r="F28" s="106"/>
      <c r="G28" s="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B18" sqref="B18:E28"/>
    </sheetView>
  </sheetViews>
  <sheetFormatPr defaultRowHeight="15" x14ac:dyDescent="0.25"/>
  <cols>
    <col min="1" max="1" width="32.42578125" style="1" customWidth="1"/>
    <col min="2" max="2" width="24.28515625" style="1" customWidth="1"/>
    <col min="3" max="3" width="22.28515625" style="1" customWidth="1"/>
    <col min="4" max="4" width="22.5703125" style="1" customWidth="1"/>
    <col min="5" max="5" width="17.42578125" style="1" customWidth="1"/>
    <col min="6" max="6" width="20.28515625" style="1" customWidth="1"/>
    <col min="7" max="7" width="9.140625" style="1" customWidth="1"/>
    <col min="8" max="16384" width="9.140625" style="1"/>
  </cols>
  <sheetData>
    <row r="1" spans="1:7" ht="15" customHeight="1" x14ac:dyDescent="0.3">
      <c r="A1" s="67"/>
      <c r="B1" s="67"/>
      <c r="C1" s="67"/>
      <c r="D1" s="67"/>
      <c r="E1" s="67"/>
      <c r="F1" s="67"/>
      <c r="G1" s="3"/>
    </row>
    <row r="2" spans="1:7" ht="15" customHeight="1" x14ac:dyDescent="0.3">
      <c r="A2" s="67"/>
      <c r="B2" s="67"/>
      <c r="C2" s="67"/>
      <c r="D2" s="67"/>
      <c r="E2" s="67"/>
      <c r="F2" s="67"/>
      <c r="G2" s="3"/>
    </row>
    <row r="3" spans="1:7" ht="15" customHeight="1" x14ac:dyDescent="0.3">
      <c r="A3" s="67"/>
      <c r="B3" s="67"/>
      <c r="C3" s="67"/>
      <c r="D3" s="67"/>
      <c r="E3" s="67"/>
      <c r="F3" s="67"/>
      <c r="G3" s="3"/>
    </row>
    <row r="4" spans="1:7" ht="15" customHeight="1" x14ac:dyDescent="0.3">
      <c r="A4" s="67"/>
      <c r="B4" s="67"/>
      <c r="C4" s="67"/>
      <c r="D4" s="67"/>
      <c r="E4" s="67"/>
      <c r="F4" s="67"/>
      <c r="G4" s="3"/>
    </row>
    <row r="5" spans="1:7" ht="15" customHeight="1" x14ac:dyDescent="0.25">
      <c r="A5" s="68" t="s">
        <v>25</v>
      </c>
      <c r="B5" s="69"/>
      <c r="C5" s="69"/>
      <c r="D5" s="69"/>
      <c r="E5" s="69"/>
      <c r="F5" s="69"/>
      <c r="G5" s="3"/>
    </row>
    <row r="6" spans="1:7" ht="15" customHeight="1" x14ac:dyDescent="0.3">
      <c r="A6" s="67"/>
      <c r="B6" s="67"/>
      <c r="C6" s="67"/>
      <c r="D6" s="67"/>
      <c r="E6" s="67"/>
      <c r="F6" s="67"/>
      <c r="G6" s="3"/>
    </row>
    <row r="7" spans="1:7" ht="15" customHeight="1" x14ac:dyDescent="0.25">
      <c r="A7" s="70" t="s">
        <v>1</v>
      </c>
      <c r="B7" s="71"/>
      <c r="C7" s="71"/>
      <c r="D7" s="71"/>
      <c r="E7" s="71"/>
      <c r="F7" s="71"/>
      <c r="G7" s="3"/>
    </row>
    <row r="8" spans="1:7" ht="15" customHeight="1" x14ac:dyDescent="0.3">
      <c r="A8" s="67"/>
      <c r="B8" s="67"/>
      <c r="C8" s="67"/>
      <c r="D8" s="67"/>
      <c r="E8" s="67"/>
      <c r="F8" s="67"/>
      <c r="G8" s="3"/>
    </row>
    <row r="9" spans="1:7" ht="15.2" customHeight="1" x14ac:dyDescent="0.25">
      <c r="A9" s="72" t="s">
        <v>2</v>
      </c>
      <c r="B9" s="73"/>
      <c r="C9" s="73"/>
      <c r="D9" s="73"/>
      <c r="E9" s="73"/>
      <c r="F9" s="73"/>
      <c r="G9" s="3"/>
    </row>
    <row r="10" spans="1:7" ht="15" customHeight="1" x14ac:dyDescent="0.3">
      <c r="A10" s="67"/>
      <c r="B10" s="67"/>
      <c r="C10" s="67"/>
      <c r="D10" s="67"/>
      <c r="E10" s="67"/>
      <c r="F10" s="67"/>
      <c r="G10" s="3"/>
    </row>
    <row r="11" spans="1:7" ht="15" customHeight="1" x14ac:dyDescent="0.3">
      <c r="A11" s="67" t="s">
        <v>3</v>
      </c>
      <c r="B11" s="67"/>
      <c r="C11" s="67"/>
      <c r="D11" s="67"/>
      <c r="E11" s="67"/>
      <c r="F11" s="67"/>
      <c r="G11" s="3"/>
    </row>
    <row r="12" spans="1:7" ht="15" customHeight="1" x14ac:dyDescent="0.3">
      <c r="A12" s="67"/>
      <c r="B12" s="67"/>
      <c r="C12" s="67"/>
      <c r="D12" s="67"/>
      <c r="E12" s="67"/>
      <c r="F12" s="67"/>
      <c r="G12" s="3"/>
    </row>
    <row r="13" spans="1:7" ht="15" customHeight="1" x14ac:dyDescent="0.25">
      <c r="A13" s="77" t="s">
        <v>4</v>
      </c>
      <c r="B13" s="108" t="s">
        <v>5</v>
      </c>
      <c r="C13" s="109"/>
      <c r="D13" s="77" t="s">
        <v>6</v>
      </c>
      <c r="E13" s="77" t="s">
        <v>7</v>
      </c>
      <c r="F13" s="77" t="s">
        <v>8</v>
      </c>
      <c r="G13" s="3"/>
    </row>
    <row r="14" spans="1:7" ht="15" customHeight="1" x14ac:dyDescent="0.25">
      <c r="A14" s="79"/>
      <c r="B14" s="109"/>
      <c r="C14" s="109"/>
      <c r="D14" s="79"/>
      <c r="E14" s="79"/>
      <c r="F14" s="79"/>
      <c r="G14" s="3"/>
    </row>
    <row r="15" spans="1:7" ht="15" customHeight="1" x14ac:dyDescent="0.25">
      <c r="A15" s="79"/>
      <c r="B15" s="77" t="s">
        <v>9</v>
      </c>
      <c r="C15" s="77" t="s">
        <v>10</v>
      </c>
      <c r="D15" s="79"/>
      <c r="E15" s="79"/>
      <c r="F15" s="79"/>
      <c r="G15" s="3"/>
    </row>
    <row r="16" spans="1:7" ht="51" customHeight="1" x14ac:dyDescent="0.25">
      <c r="A16" s="79"/>
      <c r="B16" s="79"/>
      <c r="C16" s="79"/>
      <c r="D16" s="79"/>
      <c r="E16" s="79"/>
      <c r="F16" s="79"/>
      <c r="G16" s="3"/>
    </row>
    <row r="17" spans="1:7" ht="15" customHeight="1" x14ac:dyDescent="0.25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3"/>
    </row>
    <row r="18" spans="1:7" ht="19.5" customHeight="1" x14ac:dyDescent="0.25">
      <c r="A18" s="81" t="s">
        <v>11</v>
      </c>
      <c r="B18" s="151">
        <v>9151.33</v>
      </c>
      <c r="C18" s="151">
        <v>10451.530000000001</v>
      </c>
      <c r="D18" s="152">
        <v>-1300.2</v>
      </c>
      <c r="E18" s="152">
        <v>87.56</v>
      </c>
      <c r="F18" s="65">
        <f>RANK(E18,$E$18:$E$27)</f>
        <v>9</v>
      </c>
      <c r="G18" s="3"/>
    </row>
    <row r="19" spans="1:7" ht="19.5" customHeight="1" x14ac:dyDescent="0.25">
      <c r="A19" s="81" t="s">
        <v>12</v>
      </c>
      <c r="B19" s="151">
        <v>5205.74</v>
      </c>
      <c r="C19" s="151">
        <v>4768.26</v>
      </c>
      <c r="D19" s="152">
        <v>437.48</v>
      </c>
      <c r="E19" s="152">
        <v>109.17</v>
      </c>
      <c r="F19" s="65">
        <f t="shared" ref="F19:F27" si="0">RANK(E19,$E$18:$E$27)</f>
        <v>6</v>
      </c>
      <c r="G19" s="3"/>
    </row>
    <row r="20" spans="1:7" ht="19.5" customHeight="1" x14ac:dyDescent="0.25">
      <c r="A20" s="81" t="s">
        <v>13</v>
      </c>
      <c r="B20" s="151">
        <v>12247.46</v>
      </c>
      <c r="C20" s="151">
        <v>10336.23</v>
      </c>
      <c r="D20" s="152">
        <v>1911.23</v>
      </c>
      <c r="E20" s="152">
        <v>118.49</v>
      </c>
      <c r="F20" s="65">
        <f t="shared" si="0"/>
        <v>3</v>
      </c>
      <c r="G20" s="3"/>
    </row>
    <row r="21" spans="1:7" ht="19.5" customHeight="1" x14ac:dyDescent="0.25">
      <c r="A21" s="81" t="s">
        <v>14</v>
      </c>
      <c r="B21" s="151">
        <v>13656.56</v>
      </c>
      <c r="C21" s="151">
        <v>9667.23</v>
      </c>
      <c r="D21" s="152">
        <v>3989.33</v>
      </c>
      <c r="E21" s="152">
        <v>141.27000000000001</v>
      </c>
      <c r="F21" s="65">
        <f t="shared" si="0"/>
        <v>1</v>
      </c>
      <c r="G21" s="3"/>
    </row>
    <row r="22" spans="1:7" ht="19.5" customHeight="1" x14ac:dyDescent="0.25">
      <c r="A22" s="81" t="s">
        <v>15</v>
      </c>
      <c r="B22" s="151">
        <v>12709.06</v>
      </c>
      <c r="C22" s="151">
        <v>12716.74</v>
      </c>
      <c r="D22" s="152">
        <v>-7.68</v>
      </c>
      <c r="E22" s="152">
        <v>99.94</v>
      </c>
      <c r="F22" s="65">
        <f t="shared" si="0"/>
        <v>8</v>
      </c>
      <c r="G22" s="3"/>
    </row>
    <row r="23" spans="1:7" ht="19.5" customHeight="1" x14ac:dyDescent="0.25">
      <c r="A23" s="81" t="s">
        <v>16</v>
      </c>
      <c r="B23" s="151">
        <v>16579.96</v>
      </c>
      <c r="C23" s="151">
        <v>13630.42</v>
      </c>
      <c r="D23" s="152">
        <v>2949.54</v>
      </c>
      <c r="E23" s="152">
        <v>121.64</v>
      </c>
      <c r="F23" s="65">
        <f t="shared" si="0"/>
        <v>2</v>
      </c>
      <c r="G23" s="3"/>
    </row>
    <row r="24" spans="1:7" ht="19.5" customHeight="1" x14ac:dyDescent="0.25">
      <c r="A24" s="81" t="s">
        <v>17</v>
      </c>
      <c r="B24" s="151">
        <v>21308.639999999999</v>
      </c>
      <c r="C24" s="151">
        <v>20071.310000000001</v>
      </c>
      <c r="D24" s="152">
        <v>1237.33</v>
      </c>
      <c r="E24" s="152">
        <v>106.16</v>
      </c>
      <c r="F24" s="65">
        <f t="shared" si="0"/>
        <v>7</v>
      </c>
      <c r="G24" s="3"/>
    </row>
    <row r="25" spans="1:7" ht="19.5" customHeight="1" x14ac:dyDescent="0.25">
      <c r="A25" s="81" t="s">
        <v>18</v>
      </c>
      <c r="B25" s="151">
        <v>40440.14</v>
      </c>
      <c r="C25" s="151">
        <v>36713.94</v>
      </c>
      <c r="D25" s="152">
        <v>3726.2</v>
      </c>
      <c r="E25" s="152">
        <v>110.15</v>
      </c>
      <c r="F25" s="65">
        <f t="shared" si="0"/>
        <v>4</v>
      </c>
      <c r="G25" s="3"/>
    </row>
    <row r="26" spans="1:7" ht="19.5" customHeight="1" x14ac:dyDescent="0.25">
      <c r="A26" s="81" t="s">
        <v>19</v>
      </c>
      <c r="B26" s="151">
        <v>6018.04</v>
      </c>
      <c r="C26" s="151">
        <v>8215.42</v>
      </c>
      <c r="D26" s="152">
        <v>-2197.38</v>
      </c>
      <c r="E26" s="152">
        <v>73.25</v>
      </c>
      <c r="F26" s="65">
        <f t="shared" si="0"/>
        <v>10</v>
      </c>
      <c r="G26" s="3"/>
    </row>
    <row r="27" spans="1:7" ht="19.5" customHeight="1" x14ac:dyDescent="0.25">
      <c r="A27" s="81" t="s">
        <v>20</v>
      </c>
      <c r="B27" s="151">
        <v>23911.82</v>
      </c>
      <c r="C27" s="151">
        <v>21847.57</v>
      </c>
      <c r="D27" s="152">
        <v>2064.25</v>
      </c>
      <c r="E27" s="152">
        <v>109.45</v>
      </c>
      <c r="F27" s="65">
        <f t="shared" si="0"/>
        <v>5</v>
      </c>
      <c r="G27" s="3"/>
    </row>
    <row r="28" spans="1:7" ht="19.5" customHeight="1" x14ac:dyDescent="0.25">
      <c r="A28" s="84" t="s">
        <v>24</v>
      </c>
      <c r="B28" s="153">
        <v>161228.75</v>
      </c>
      <c r="C28" s="153">
        <v>148418.65</v>
      </c>
      <c r="D28" s="153">
        <v>12810.1</v>
      </c>
      <c r="E28" s="153">
        <v>108.63</v>
      </c>
      <c r="F28" s="107"/>
      <c r="G28" s="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17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5" zoomScaleNormal="100" zoomScaleSheetLayoutView="100" workbookViewId="0">
      <selection activeCell="B18" sqref="B18:U30"/>
    </sheetView>
  </sheetViews>
  <sheetFormatPr defaultRowHeight="15" x14ac:dyDescent="0.25"/>
  <cols>
    <col min="1" max="1" width="30.7109375" style="1" customWidth="1"/>
    <col min="2" max="22" width="14" style="1" customWidth="1"/>
    <col min="23" max="16384" width="9.140625" style="1"/>
  </cols>
  <sheetData>
    <row r="1" spans="1:22" ht="1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hidden="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hidden="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 x14ac:dyDescent="0.25">
      <c r="A5" s="9" t="s">
        <v>45</v>
      </c>
      <c r="B5" s="10"/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</row>
    <row r="6" spans="1:22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customHeight="1" x14ac:dyDescent="0.25">
      <c r="A7" s="11" t="s">
        <v>1</v>
      </c>
      <c r="B7" s="12"/>
      <c r="C7" s="12"/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</row>
    <row r="8" spans="1:22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2" customHeight="1" x14ac:dyDescent="0.25">
      <c r="A9" s="13" t="s">
        <v>2</v>
      </c>
      <c r="B9" s="14"/>
      <c r="C9" s="14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</row>
    <row r="10" spans="1:22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 x14ac:dyDescent="0.25">
      <c r="A13" s="15" t="s">
        <v>4</v>
      </c>
      <c r="B13" s="25" t="s">
        <v>38</v>
      </c>
      <c r="C13" s="26"/>
      <c r="D13" s="26"/>
      <c r="E13" s="26"/>
      <c r="F13" s="19" t="s">
        <v>39</v>
      </c>
      <c r="G13" s="20"/>
      <c r="H13" s="20"/>
      <c r="I13" s="20"/>
      <c r="J13" s="21" t="s">
        <v>40</v>
      </c>
      <c r="K13" s="22"/>
      <c r="L13" s="22"/>
      <c r="M13" s="22"/>
      <c r="N13" s="23" t="s">
        <v>41</v>
      </c>
      <c r="O13" s="24"/>
      <c r="P13" s="24"/>
      <c r="Q13" s="24"/>
      <c r="R13" s="17" t="s">
        <v>42</v>
      </c>
      <c r="S13" s="18"/>
      <c r="T13" s="18"/>
      <c r="U13" s="18"/>
      <c r="V13" s="3"/>
    </row>
    <row r="14" spans="1:22" ht="15" customHeight="1" x14ac:dyDescent="0.25">
      <c r="A14" s="16"/>
      <c r="B14" s="26"/>
      <c r="C14" s="26"/>
      <c r="D14" s="26"/>
      <c r="E14" s="26"/>
      <c r="F14" s="20"/>
      <c r="G14" s="20"/>
      <c r="H14" s="20"/>
      <c r="I14" s="20"/>
      <c r="J14" s="22"/>
      <c r="K14" s="22"/>
      <c r="L14" s="22"/>
      <c r="M14" s="22"/>
      <c r="N14" s="24"/>
      <c r="O14" s="24"/>
      <c r="P14" s="24"/>
      <c r="Q14" s="24"/>
      <c r="R14" s="18"/>
      <c r="S14" s="18"/>
      <c r="T14" s="18"/>
      <c r="U14" s="18"/>
      <c r="V14" s="3"/>
    </row>
    <row r="15" spans="1:22" ht="15" customHeight="1" x14ac:dyDescent="0.25">
      <c r="A15" s="16"/>
      <c r="B15" s="15" t="s">
        <v>10</v>
      </c>
      <c r="C15" s="15" t="s">
        <v>9</v>
      </c>
      <c r="D15" s="15" t="s">
        <v>43</v>
      </c>
      <c r="E15" s="15" t="s">
        <v>44</v>
      </c>
      <c r="F15" s="15" t="s">
        <v>10</v>
      </c>
      <c r="G15" s="15" t="s">
        <v>9</v>
      </c>
      <c r="H15" s="15" t="s">
        <v>43</v>
      </c>
      <c r="I15" s="15" t="s">
        <v>44</v>
      </c>
      <c r="J15" s="15" t="s">
        <v>10</v>
      </c>
      <c r="K15" s="15" t="s">
        <v>9</v>
      </c>
      <c r="L15" s="15" t="s">
        <v>43</v>
      </c>
      <c r="M15" s="15" t="s">
        <v>44</v>
      </c>
      <c r="N15" s="15" t="s">
        <v>10</v>
      </c>
      <c r="O15" s="15" t="s">
        <v>9</v>
      </c>
      <c r="P15" s="15" t="s">
        <v>43</v>
      </c>
      <c r="Q15" s="15" t="s">
        <v>44</v>
      </c>
      <c r="R15" s="15" t="s">
        <v>10</v>
      </c>
      <c r="S15" s="15" t="s">
        <v>9</v>
      </c>
      <c r="T15" s="15" t="s">
        <v>43</v>
      </c>
      <c r="U15" s="15" t="s">
        <v>44</v>
      </c>
      <c r="V15" s="3"/>
    </row>
    <row r="16" spans="1:22" ht="48.7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"/>
    </row>
    <row r="17" spans="1:22" ht="15" customHeight="1" x14ac:dyDescent="0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3"/>
    </row>
    <row r="18" spans="1:22" ht="15" customHeight="1" x14ac:dyDescent="0.25">
      <c r="A18" s="7" t="s">
        <v>11</v>
      </c>
      <c r="B18" s="154">
        <v>2972.3</v>
      </c>
      <c r="C18" s="154">
        <v>5531.72</v>
      </c>
      <c r="D18" s="155">
        <v>186.11</v>
      </c>
      <c r="E18" s="155">
        <v>2559.42</v>
      </c>
      <c r="F18" s="154">
        <v>740.55</v>
      </c>
      <c r="G18" s="154">
        <v>292.10000000000002</v>
      </c>
      <c r="H18" s="155">
        <v>39.44</v>
      </c>
      <c r="I18" s="155">
        <v>-448.45</v>
      </c>
      <c r="J18" s="154">
        <v>24275.919999999998</v>
      </c>
      <c r="K18" s="154">
        <v>20974.84</v>
      </c>
      <c r="L18" s="155">
        <v>86.4</v>
      </c>
      <c r="M18" s="155">
        <v>-3301.08</v>
      </c>
      <c r="N18" s="154">
        <v>55</v>
      </c>
      <c r="O18" s="154">
        <v>557.13</v>
      </c>
      <c r="P18" s="155">
        <v>1012.96</v>
      </c>
      <c r="Q18" s="155">
        <v>502.13</v>
      </c>
      <c r="R18" s="154">
        <v>2085.1999999999998</v>
      </c>
      <c r="S18" s="154">
        <v>2303.5700000000002</v>
      </c>
      <c r="T18" s="155">
        <v>110.47</v>
      </c>
      <c r="U18" s="155">
        <v>218.37</v>
      </c>
      <c r="V18" s="3"/>
    </row>
    <row r="19" spans="1:22" ht="15" customHeight="1" x14ac:dyDescent="0.25">
      <c r="A19" s="7" t="s">
        <v>12</v>
      </c>
      <c r="B19" s="154">
        <v>1819.3</v>
      </c>
      <c r="C19" s="154">
        <v>1362.86</v>
      </c>
      <c r="D19" s="155">
        <v>74.91</v>
      </c>
      <c r="E19" s="155">
        <v>-456.44</v>
      </c>
      <c r="F19" s="154">
        <v>71.540000000000006</v>
      </c>
      <c r="G19" s="154">
        <v>220.61</v>
      </c>
      <c r="H19" s="155">
        <v>308.37</v>
      </c>
      <c r="I19" s="155">
        <v>149.07</v>
      </c>
      <c r="J19" s="154">
        <v>2385.65</v>
      </c>
      <c r="K19" s="154">
        <v>2751.03</v>
      </c>
      <c r="L19" s="155">
        <v>115.32</v>
      </c>
      <c r="M19" s="155">
        <v>365.38</v>
      </c>
      <c r="N19" s="154">
        <v>30</v>
      </c>
      <c r="O19" s="154" t="s">
        <v>33</v>
      </c>
      <c r="P19" s="155" t="s">
        <v>33</v>
      </c>
      <c r="Q19" s="155">
        <v>-30</v>
      </c>
      <c r="R19" s="154">
        <v>1388.83</v>
      </c>
      <c r="S19" s="154">
        <v>862.29</v>
      </c>
      <c r="T19" s="155">
        <v>62.09</v>
      </c>
      <c r="U19" s="155">
        <v>-526.54</v>
      </c>
      <c r="V19" s="3"/>
    </row>
    <row r="20" spans="1:22" ht="15" customHeight="1" x14ac:dyDescent="0.25">
      <c r="A20" s="7" t="s">
        <v>13</v>
      </c>
      <c r="B20" s="154">
        <v>2099.91</v>
      </c>
      <c r="C20" s="154">
        <v>3075.75</v>
      </c>
      <c r="D20" s="155">
        <v>146.47</v>
      </c>
      <c r="E20" s="155">
        <v>975.84</v>
      </c>
      <c r="F20" s="154">
        <v>236.05</v>
      </c>
      <c r="G20" s="154">
        <v>254.36</v>
      </c>
      <c r="H20" s="155">
        <v>107.76</v>
      </c>
      <c r="I20" s="155">
        <v>18.309999999999999</v>
      </c>
      <c r="J20" s="154">
        <v>801.54</v>
      </c>
      <c r="K20" s="154">
        <v>506.4</v>
      </c>
      <c r="L20" s="155">
        <v>63.18</v>
      </c>
      <c r="M20" s="155">
        <v>-295.14</v>
      </c>
      <c r="N20" s="154">
        <v>438.18</v>
      </c>
      <c r="O20" s="154">
        <v>1049.5999999999999</v>
      </c>
      <c r="P20" s="155">
        <v>239.54</v>
      </c>
      <c r="Q20" s="155">
        <v>611.41999999999996</v>
      </c>
      <c r="R20" s="154">
        <v>2715.06</v>
      </c>
      <c r="S20" s="154">
        <v>1528.07</v>
      </c>
      <c r="T20" s="155">
        <v>56.28</v>
      </c>
      <c r="U20" s="155">
        <v>-1186.99</v>
      </c>
      <c r="V20" s="3"/>
    </row>
    <row r="21" spans="1:22" ht="15" customHeight="1" x14ac:dyDescent="0.25">
      <c r="A21" s="7" t="s">
        <v>14</v>
      </c>
      <c r="B21" s="154">
        <v>5009.5</v>
      </c>
      <c r="C21" s="154">
        <v>4587.6000000000004</v>
      </c>
      <c r="D21" s="155">
        <v>91.58</v>
      </c>
      <c r="E21" s="155">
        <v>-421.9</v>
      </c>
      <c r="F21" s="154">
        <v>170.7</v>
      </c>
      <c r="G21" s="154">
        <v>206.35</v>
      </c>
      <c r="H21" s="155">
        <v>120.88</v>
      </c>
      <c r="I21" s="155">
        <v>35.65</v>
      </c>
      <c r="J21" s="154">
        <v>3828.33</v>
      </c>
      <c r="K21" s="154">
        <v>131.72</v>
      </c>
      <c r="L21" s="155">
        <v>3.44</v>
      </c>
      <c r="M21" s="155">
        <v>-3696.61</v>
      </c>
      <c r="N21" s="154">
        <v>2060.79</v>
      </c>
      <c r="O21" s="154">
        <v>2061.17</v>
      </c>
      <c r="P21" s="155">
        <v>100.02</v>
      </c>
      <c r="Q21" s="155">
        <v>0.38</v>
      </c>
      <c r="R21" s="154">
        <v>2701.23</v>
      </c>
      <c r="S21" s="154">
        <v>2453.79</v>
      </c>
      <c r="T21" s="155">
        <v>90.84</v>
      </c>
      <c r="U21" s="155">
        <v>-247.44</v>
      </c>
      <c r="V21" s="3"/>
    </row>
    <row r="22" spans="1:22" ht="15" customHeight="1" x14ac:dyDescent="0.25">
      <c r="A22" s="7" t="s">
        <v>15</v>
      </c>
      <c r="B22" s="154">
        <v>1644.31</v>
      </c>
      <c r="C22" s="154">
        <v>2212.27</v>
      </c>
      <c r="D22" s="155">
        <v>134.54</v>
      </c>
      <c r="E22" s="155">
        <v>567.96</v>
      </c>
      <c r="F22" s="154">
        <v>303.81</v>
      </c>
      <c r="G22" s="154">
        <v>195.59</v>
      </c>
      <c r="H22" s="155">
        <v>64.38</v>
      </c>
      <c r="I22" s="155">
        <v>-108.22</v>
      </c>
      <c r="J22" s="154">
        <v>1401.55</v>
      </c>
      <c r="K22" s="154">
        <v>850.2</v>
      </c>
      <c r="L22" s="155">
        <v>60.66</v>
      </c>
      <c r="M22" s="155">
        <v>-551.35</v>
      </c>
      <c r="N22" s="154">
        <v>712.98</v>
      </c>
      <c r="O22" s="154">
        <v>3859.52</v>
      </c>
      <c r="P22" s="155">
        <v>541.32000000000005</v>
      </c>
      <c r="Q22" s="155">
        <v>3146.54</v>
      </c>
      <c r="R22" s="154">
        <v>2048.2600000000002</v>
      </c>
      <c r="S22" s="154">
        <v>1598.95</v>
      </c>
      <c r="T22" s="155">
        <v>78.06</v>
      </c>
      <c r="U22" s="155">
        <v>-449.31</v>
      </c>
      <c r="V22" s="3"/>
    </row>
    <row r="23" spans="1:22" ht="15" customHeight="1" x14ac:dyDescent="0.25">
      <c r="A23" s="7" t="s">
        <v>16</v>
      </c>
      <c r="B23" s="154">
        <v>11296.39</v>
      </c>
      <c r="C23" s="154">
        <v>11067.7</v>
      </c>
      <c r="D23" s="155">
        <v>97.98</v>
      </c>
      <c r="E23" s="155">
        <v>-228.69</v>
      </c>
      <c r="F23" s="154">
        <v>513.33000000000004</v>
      </c>
      <c r="G23" s="154">
        <v>593.64</v>
      </c>
      <c r="H23" s="155">
        <v>115.64</v>
      </c>
      <c r="I23" s="155">
        <v>80.31</v>
      </c>
      <c r="J23" s="154">
        <v>2338.34</v>
      </c>
      <c r="K23" s="154">
        <v>1473.15</v>
      </c>
      <c r="L23" s="155">
        <v>63</v>
      </c>
      <c r="M23" s="155">
        <v>-865.19</v>
      </c>
      <c r="N23" s="154">
        <v>3277.28</v>
      </c>
      <c r="O23" s="154">
        <v>3126.92</v>
      </c>
      <c r="P23" s="155">
        <v>95.41</v>
      </c>
      <c r="Q23" s="155">
        <v>-150.36000000000001</v>
      </c>
      <c r="R23" s="154">
        <v>2539.7800000000002</v>
      </c>
      <c r="S23" s="154">
        <v>2760.28</v>
      </c>
      <c r="T23" s="155">
        <v>108.68</v>
      </c>
      <c r="U23" s="155">
        <v>220.5</v>
      </c>
      <c r="V23" s="3"/>
    </row>
    <row r="24" spans="1:22" ht="15" customHeight="1" x14ac:dyDescent="0.25">
      <c r="A24" s="7" t="s">
        <v>17</v>
      </c>
      <c r="B24" s="154">
        <v>9741.52</v>
      </c>
      <c r="C24" s="154">
        <v>5418.66</v>
      </c>
      <c r="D24" s="155">
        <v>55.62</v>
      </c>
      <c r="E24" s="155">
        <v>-4322.8599999999997</v>
      </c>
      <c r="F24" s="154">
        <v>211.45</v>
      </c>
      <c r="G24" s="154">
        <v>264.77999999999997</v>
      </c>
      <c r="H24" s="155">
        <v>125.22</v>
      </c>
      <c r="I24" s="155">
        <v>53.33</v>
      </c>
      <c r="J24" s="154">
        <v>3539.14</v>
      </c>
      <c r="K24" s="154">
        <v>5212.79</v>
      </c>
      <c r="L24" s="155">
        <v>147.29</v>
      </c>
      <c r="M24" s="155">
        <v>1673.65</v>
      </c>
      <c r="N24" s="154">
        <v>2209.08</v>
      </c>
      <c r="O24" s="154">
        <v>2762.51</v>
      </c>
      <c r="P24" s="155">
        <v>125.05</v>
      </c>
      <c r="Q24" s="155">
        <v>553.42999999999995</v>
      </c>
      <c r="R24" s="154">
        <v>1929.08</v>
      </c>
      <c r="S24" s="154">
        <v>1747.72</v>
      </c>
      <c r="T24" s="155">
        <v>90.6</v>
      </c>
      <c r="U24" s="155">
        <v>-181.36</v>
      </c>
      <c r="V24" s="3"/>
    </row>
    <row r="25" spans="1:22" ht="15" customHeight="1" x14ac:dyDescent="0.25">
      <c r="A25" s="7" t="s">
        <v>18</v>
      </c>
      <c r="B25" s="154">
        <v>18977.37</v>
      </c>
      <c r="C25" s="154">
        <v>24027.89</v>
      </c>
      <c r="D25" s="155">
        <v>126.61</v>
      </c>
      <c r="E25" s="155">
        <v>5050.5200000000004</v>
      </c>
      <c r="F25" s="154">
        <v>3360.83</v>
      </c>
      <c r="G25" s="154">
        <v>3141.73</v>
      </c>
      <c r="H25" s="155">
        <v>93.48</v>
      </c>
      <c r="I25" s="155">
        <v>-219.1</v>
      </c>
      <c r="J25" s="154">
        <v>2341.15</v>
      </c>
      <c r="K25" s="154">
        <v>1555.23</v>
      </c>
      <c r="L25" s="155">
        <v>66.430000000000007</v>
      </c>
      <c r="M25" s="155">
        <v>-785.92</v>
      </c>
      <c r="N25" s="154">
        <v>23529.08</v>
      </c>
      <c r="O25" s="154">
        <v>35399.360000000001</v>
      </c>
      <c r="P25" s="155">
        <v>150.44999999999999</v>
      </c>
      <c r="Q25" s="155">
        <v>11870.28</v>
      </c>
      <c r="R25" s="154">
        <v>14268.36</v>
      </c>
      <c r="S25" s="154">
        <v>4831.92</v>
      </c>
      <c r="T25" s="155">
        <v>33.86</v>
      </c>
      <c r="U25" s="155">
        <v>-9436.44</v>
      </c>
      <c r="V25" s="3"/>
    </row>
    <row r="26" spans="1:22" ht="15" customHeight="1" x14ac:dyDescent="0.25">
      <c r="A26" s="7" t="s">
        <v>19</v>
      </c>
      <c r="B26" s="154">
        <v>1401.63</v>
      </c>
      <c r="C26" s="154">
        <v>1482.6</v>
      </c>
      <c r="D26" s="155">
        <v>105.78</v>
      </c>
      <c r="E26" s="155">
        <v>80.97</v>
      </c>
      <c r="F26" s="154">
        <v>117.74</v>
      </c>
      <c r="G26" s="154">
        <v>75.599999999999994</v>
      </c>
      <c r="H26" s="155">
        <v>64.209999999999994</v>
      </c>
      <c r="I26" s="155">
        <v>-42.14</v>
      </c>
      <c r="J26" s="154">
        <v>3705.3</v>
      </c>
      <c r="K26" s="154">
        <v>5623.82</v>
      </c>
      <c r="L26" s="155">
        <v>151.78</v>
      </c>
      <c r="M26" s="155">
        <v>1918.52</v>
      </c>
      <c r="N26" s="154">
        <v>629.66</v>
      </c>
      <c r="O26" s="154">
        <v>665.27</v>
      </c>
      <c r="P26" s="155">
        <v>105.66</v>
      </c>
      <c r="Q26" s="155">
        <v>35.61</v>
      </c>
      <c r="R26" s="154">
        <v>778.74</v>
      </c>
      <c r="S26" s="154">
        <v>950.61</v>
      </c>
      <c r="T26" s="155">
        <v>122.07</v>
      </c>
      <c r="U26" s="155">
        <v>171.87</v>
      </c>
      <c r="V26" s="3"/>
    </row>
    <row r="27" spans="1:22" ht="15" customHeight="1" x14ac:dyDescent="0.25">
      <c r="A27" s="7" t="s">
        <v>20</v>
      </c>
      <c r="B27" s="154">
        <v>15267.2</v>
      </c>
      <c r="C27" s="154">
        <v>19215.830000000002</v>
      </c>
      <c r="D27" s="155">
        <v>125.86</v>
      </c>
      <c r="E27" s="155">
        <v>3948.63</v>
      </c>
      <c r="F27" s="154">
        <v>248.88</v>
      </c>
      <c r="G27" s="154">
        <v>221.44</v>
      </c>
      <c r="H27" s="155">
        <v>88.97</v>
      </c>
      <c r="I27" s="155">
        <v>-27.44</v>
      </c>
      <c r="J27" s="154">
        <v>514.19000000000005</v>
      </c>
      <c r="K27" s="154">
        <v>859.97</v>
      </c>
      <c r="L27" s="155">
        <v>167.25</v>
      </c>
      <c r="M27" s="155">
        <v>345.78</v>
      </c>
      <c r="N27" s="154">
        <v>2472.12</v>
      </c>
      <c r="O27" s="154">
        <v>6705.78</v>
      </c>
      <c r="P27" s="155">
        <v>271.26</v>
      </c>
      <c r="Q27" s="155">
        <v>4233.66</v>
      </c>
      <c r="R27" s="154">
        <v>2070.5700000000002</v>
      </c>
      <c r="S27" s="154">
        <v>1995.93</v>
      </c>
      <c r="T27" s="155">
        <v>96.4</v>
      </c>
      <c r="U27" s="155">
        <v>-74.64</v>
      </c>
      <c r="V27" s="3"/>
    </row>
    <row r="28" spans="1:22" ht="15" customHeight="1" x14ac:dyDescent="0.25">
      <c r="A28" s="8" t="s">
        <v>31</v>
      </c>
      <c r="B28" s="156">
        <v>70229.429999999993</v>
      </c>
      <c r="C28" s="156">
        <v>77982.880000000005</v>
      </c>
      <c r="D28" s="156">
        <v>111.04</v>
      </c>
      <c r="E28" s="156">
        <v>7753.45</v>
      </c>
      <c r="F28" s="157">
        <v>5974.88</v>
      </c>
      <c r="G28" s="157">
        <v>5466.2</v>
      </c>
      <c r="H28" s="156">
        <v>91.49</v>
      </c>
      <c r="I28" s="156">
        <v>-508.68</v>
      </c>
      <c r="J28" s="157">
        <v>45131.11</v>
      </c>
      <c r="K28" s="157">
        <v>39939.15</v>
      </c>
      <c r="L28" s="156">
        <v>88.5</v>
      </c>
      <c r="M28" s="156">
        <v>-5191.96</v>
      </c>
      <c r="N28" s="157">
        <v>35414.17</v>
      </c>
      <c r="O28" s="157">
        <v>56187.26</v>
      </c>
      <c r="P28" s="156">
        <v>158.66</v>
      </c>
      <c r="Q28" s="156">
        <v>20773.09</v>
      </c>
      <c r="R28" s="157">
        <v>32525.11</v>
      </c>
      <c r="S28" s="157">
        <v>21033.13</v>
      </c>
      <c r="T28" s="156">
        <v>64.67</v>
      </c>
      <c r="U28" s="156">
        <v>-11491.98</v>
      </c>
      <c r="V28" s="3"/>
    </row>
    <row r="29" spans="1:22" ht="15" customHeight="1" x14ac:dyDescent="0.25">
      <c r="A29" s="7" t="s">
        <v>32</v>
      </c>
      <c r="B29" s="154">
        <v>19554.310000000001</v>
      </c>
      <c r="C29" s="154">
        <v>21572.53</v>
      </c>
      <c r="D29" s="155">
        <v>110.32</v>
      </c>
      <c r="E29" s="155">
        <v>2018.22</v>
      </c>
      <c r="F29" s="154">
        <v>54</v>
      </c>
      <c r="G29" s="154">
        <v>399.53</v>
      </c>
      <c r="H29" s="155">
        <v>739.87</v>
      </c>
      <c r="I29" s="155">
        <v>345.53</v>
      </c>
      <c r="J29" s="154">
        <v>2513.38</v>
      </c>
      <c r="K29" s="154">
        <v>2112.9699999999998</v>
      </c>
      <c r="L29" s="155">
        <v>84.07</v>
      </c>
      <c r="M29" s="155">
        <v>-400.41</v>
      </c>
      <c r="N29" s="154">
        <v>13664.1</v>
      </c>
      <c r="O29" s="154">
        <v>5876.68</v>
      </c>
      <c r="P29" s="155">
        <v>43.01</v>
      </c>
      <c r="Q29" s="155">
        <v>-7787.42</v>
      </c>
      <c r="R29" s="154">
        <v>13656.89</v>
      </c>
      <c r="S29" s="154">
        <v>27332.78</v>
      </c>
      <c r="T29" s="155">
        <v>200.14</v>
      </c>
      <c r="U29" s="155">
        <v>13675.89</v>
      </c>
      <c r="V29" s="3"/>
    </row>
    <row r="30" spans="1:22" ht="15" customHeight="1" x14ac:dyDescent="0.25">
      <c r="A30" s="8" t="s">
        <v>34</v>
      </c>
      <c r="B30" s="156">
        <v>89783.74</v>
      </c>
      <c r="C30" s="156">
        <v>99555.41</v>
      </c>
      <c r="D30" s="156">
        <v>110.88</v>
      </c>
      <c r="E30" s="156">
        <v>9771.67</v>
      </c>
      <c r="F30" s="157">
        <v>6028.88</v>
      </c>
      <c r="G30" s="157">
        <v>5865.73</v>
      </c>
      <c r="H30" s="156">
        <v>97.29</v>
      </c>
      <c r="I30" s="156">
        <v>-163.15</v>
      </c>
      <c r="J30" s="157">
        <v>47644.49</v>
      </c>
      <c r="K30" s="157">
        <v>42052.12</v>
      </c>
      <c r="L30" s="156">
        <v>88.26</v>
      </c>
      <c r="M30" s="156">
        <v>-5592.37</v>
      </c>
      <c r="N30" s="157">
        <v>49078.27</v>
      </c>
      <c r="O30" s="157">
        <v>62063.94</v>
      </c>
      <c r="P30" s="156">
        <v>126.46</v>
      </c>
      <c r="Q30" s="156">
        <v>12985.67</v>
      </c>
      <c r="R30" s="157">
        <v>46182</v>
      </c>
      <c r="S30" s="157">
        <v>48365.91</v>
      </c>
      <c r="T30" s="156">
        <v>104.73</v>
      </c>
      <c r="U30" s="156">
        <v>2183.91</v>
      </c>
      <c r="V30" s="3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2" right="0.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"/>
  <sheetViews>
    <sheetView tabSelected="1" workbookViewId="0">
      <selection activeCell="C5" sqref="C5"/>
    </sheetView>
  </sheetViews>
  <sheetFormatPr defaultColWidth="9.28515625" defaultRowHeight="18.75" x14ac:dyDescent="0.25"/>
  <cols>
    <col min="1" max="1" width="27.7109375" style="111" customWidth="1"/>
    <col min="2" max="2" width="18.42578125" style="110" customWidth="1"/>
    <col min="3" max="3" width="18" style="110" customWidth="1"/>
    <col min="4" max="5" width="16.7109375" style="110" customWidth="1"/>
    <col min="6" max="6" width="16.5703125" style="110" customWidth="1"/>
    <col min="7" max="7" width="18.42578125" style="110" customWidth="1"/>
    <col min="8" max="8" width="18.5703125" style="110" customWidth="1"/>
    <col min="9" max="9" width="21.28515625" style="110" customWidth="1"/>
    <col min="10" max="10" width="22.28515625" style="110" customWidth="1"/>
    <col min="11" max="11" width="20.5703125" style="110" customWidth="1"/>
    <col min="12" max="12" width="15.42578125" style="110" customWidth="1"/>
    <col min="13" max="13" width="12.42578125" style="110" customWidth="1"/>
    <col min="14" max="256" width="9.28515625" style="110"/>
    <col min="257" max="257" width="27.7109375" style="110" customWidth="1"/>
    <col min="258" max="258" width="18.42578125" style="110" customWidth="1"/>
    <col min="259" max="259" width="18" style="110" customWidth="1"/>
    <col min="260" max="261" width="16.7109375" style="110" customWidth="1"/>
    <col min="262" max="262" width="16.5703125" style="110" customWidth="1"/>
    <col min="263" max="263" width="18.42578125" style="110" customWidth="1"/>
    <col min="264" max="264" width="18.5703125" style="110" customWidth="1"/>
    <col min="265" max="265" width="21.28515625" style="110" customWidth="1"/>
    <col min="266" max="266" width="22.28515625" style="110" customWidth="1"/>
    <col min="267" max="267" width="20.5703125" style="110" customWidth="1"/>
    <col min="268" max="268" width="15.42578125" style="110" customWidth="1"/>
    <col min="269" max="269" width="12.42578125" style="110" customWidth="1"/>
    <col min="270" max="512" width="9.28515625" style="110"/>
    <col min="513" max="513" width="27.7109375" style="110" customWidth="1"/>
    <col min="514" max="514" width="18.42578125" style="110" customWidth="1"/>
    <col min="515" max="515" width="18" style="110" customWidth="1"/>
    <col min="516" max="517" width="16.7109375" style="110" customWidth="1"/>
    <col min="518" max="518" width="16.5703125" style="110" customWidth="1"/>
    <col min="519" max="519" width="18.42578125" style="110" customWidth="1"/>
    <col min="520" max="520" width="18.5703125" style="110" customWidth="1"/>
    <col min="521" max="521" width="21.28515625" style="110" customWidth="1"/>
    <col min="522" max="522" width="22.28515625" style="110" customWidth="1"/>
    <col min="523" max="523" width="20.5703125" style="110" customWidth="1"/>
    <col min="524" max="524" width="15.42578125" style="110" customWidth="1"/>
    <col min="525" max="525" width="12.42578125" style="110" customWidth="1"/>
    <col min="526" max="768" width="9.28515625" style="110"/>
    <col min="769" max="769" width="27.7109375" style="110" customWidth="1"/>
    <col min="770" max="770" width="18.42578125" style="110" customWidth="1"/>
    <col min="771" max="771" width="18" style="110" customWidth="1"/>
    <col min="772" max="773" width="16.7109375" style="110" customWidth="1"/>
    <col min="774" max="774" width="16.5703125" style="110" customWidth="1"/>
    <col min="775" max="775" width="18.42578125" style="110" customWidth="1"/>
    <col min="776" max="776" width="18.5703125" style="110" customWidth="1"/>
    <col min="777" max="777" width="21.28515625" style="110" customWidth="1"/>
    <col min="778" max="778" width="22.28515625" style="110" customWidth="1"/>
    <col min="779" max="779" width="20.5703125" style="110" customWidth="1"/>
    <col min="780" max="780" width="15.42578125" style="110" customWidth="1"/>
    <col min="781" max="781" width="12.42578125" style="110" customWidth="1"/>
    <col min="782" max="1024" width="9.28515625" style="110"/>
    <col min="1025" max="1025" width="27.7109375" style="110" customWidth="1"/>
    <col min="1026" max="1026" width="18.42578125" style="110" customWidth="1"/>
    <col min="1027" max="1027" width="18" style="110" customWidth="1"/>
    <col min="1028" max="1029" width="16.7109375" style="110" customWidth="1"/>
    <col min="1030" max="1030" width="16.5703125" style="110" customWidth="1"/>
    <col min="1031" max="1031" width="18.42578125" style="110" customWidth="1"/>
    <col min="1032" max="1032" width="18.5703125" style="110" customWidth="1"/>
    <col min="1033" max="1033" width="21.28515625" style="110" customWidth="1"/>
    <col min="1034" max="1034" width="22.28515625" style="110" customWidth="1"/>
    <col min="1035" max="1035" width="20.5703125" style="110" customWidth="1"/>
    <col min="1036" max="1036" width="15.42578125" style="110" customWidth="1"/>
    <col min="1037" max="1037" width="12.42578125" style="110" customWidth="1"/>
    <col min="1038" max="1280" width="9.28515625" style="110"/>
    <col min="1281" max="1281" width="27.7109375" style="110" customWidth="1"/>
    <col min="1282" max="1282" width="18.42578125" style="110" customWidth="1"/>
    <col min="1283" max="1283" width="18" style="110" customWidth="1"/>
    <col min="1284" max="1285" width="16.7109375" style="110" customWidth="1"/>
    <col min="1286" max="1286" width="16.5703125" style="110" customWidth="1"/>
    <col min="1287" max="1287" width="18.42578125" style="110" customWidth="1"/>
    <col min="1288" max="1288" width="18.5703125" style="110" customWidth="1"/>
    <col min="1289" max="1289" width="21.28515625" style="110" customWidth="1"/>
    <col min="1290" max="1290" width="22.28515625" style="110" customWidth="1"/>
    <col min="1291" max="1291" width="20.5703125" style="110" customWidth="1"/>
    <col min="1292" max="1292" width="15.42578125" style="110" customWidth="1"/>
    <col min="1293" max="1293" width="12.42578125" style="110" customWidth="1"/>
    <col min="1294" max="1536" width="9.28515625" style="110"/>
    <col min="1537" max="1537" width="27.7109375" style="110" customWidth="1"/>
    <col min="1538" max="1538" width="18.42578125" style="110" customWidth="1"/>
    <col min="1539" max="1539" width="18" style="110" customWidth="1"/>
    <col min="1540" max="1541" width="16.7109375" style="110" customWidth="1"/>
    <col min="1542" max="1542" width="16.5703125" style="110" customWidth="1"/>
    <col min="1543" max="1543" width="18.42578125" style="110" customWidth="1"/>
    <col min="1544" max="1544" width="18.5703125" style="110" customWidth="1"/>
    <col min="1545" max="1545" width="21.28515625" style="110" customWidth="1"/>
    <col min="1546" max="1546" width="22.28515625" style="110" customWidth="1"/>
    <col min="1547" max="1547" width="20.5703125" style="110" customWidth="1"/>
    <col min="1548" max="1548" width="15.42578125" style="110" customWidth="1"/>
    <col min="1549" max="1549" width="12.42578125" style="110" customWidth="1"/>
    <col min="1550" max="1792" width="9.28515625" style="110"/>
    <col min="1793" max="1793" width="27.7109375" style="110" customWidth="1"/>
    <col min="1794" max="1794" width="18.42578125" style="110" customWidth="1"/>
    <col min="1795" max="1795" width="18" style="110" customWidth="1"/>
    <col min="1796" max="1797" width="16.7109375" style="110" customWidth="1"/>
    <col min="1798" max="1798" width="16.5703125" style="110" customWidth="1"/>
    <col min="1799" max="1799" width="18.42578125" style="110" customWidth="1"/>
    <col min="1800" max="1800" width="18.5703125" style="110" customWidth="1"/>
    <col min="1801" max="1801" width="21.28515625" style="110" customWidth="1"/>
    <col min="1802" max="1802" width="22.28515625" style="110" customWidth="1"/>
    <col min="1803" max="1803" width="20.5703125" style="110" customWidth="1"/>
    <col min="1804" max="1804" width="15.42578125" style="110" customWidth="1"/>
    <col min="1805" max="1805" width="12.42578125" style="110" customWidth="1"/>
    <col min="1806" max="2048" width="9.28515625" style="110"/>
    <col min="2049" max="2049" width="27.7109375" style="110" customWidth="1"/>
    <col min="2050" max="2050" width="18.42578125" style="110" customWidth="1"/>
    <col min="2051" max="2051" width="18" style="110" customWidth="1"/>
    <col min="2052" max="2053" width="16.7109375" style="110" customWidth="1"/>
    <col min="2054" max="2054" width="16.5703125" style="110" customWidth="1"/>
    <col min="2055" max="2055" width="18.42578125" style="110" customWidth="1"/>
    <col min="2056" max="2056" width="18.5703125" style="110" customWidth="1"/>
    <col min="2057" max="2057" width="21.28515625" style="110" customWidth="1"/>
    <col min="2058" max="2058" width="22.28515625" style="110" customWidth="1"/>
    <col min="2059" max="2059" width="20.5703125" style="110" customWidth="1"/>
    <col min="2060" max="2060" width="15.42578125" style="110" customWidth="1"/>
    <col min="2061" max="2061" width="12.42578125" style="110" customWidth="1"/>
    <col min="2062" max="2304" width="9.28515625" style="110"/>
    <col min="2305" max="2305" width="27.7109375" style="110" customWidth="1"/>
    <col min="2306" max="2306" width="18.42578125" style="110" customWidth="1"/>
    <col min="2307" max="2307" width="18" style="110" customWidth="1"/>
    <col min="2308" max="2309" width="16.7109375" style="110" customWidth="1"/>
    <col min="2310" max="2310" width="16.5703125" style="110" customWidth="1"/>
    <col min="2311" max="2311" width="18.42578125" style="110" customWidth="1"/>
    <col min="2312" max="2312" width="18.5703125" style="110" customWidth="1"/>
    <col min="2313" max="2313" width="21.28515625" style="110" customWidth="1"/>
    <col min="2314" max="2314" width="22.28515625" style="110" customWidth="1"/>
    <col min="2315" max="2315" width="20.5703125" style="110" customWidth="1"/>
    <col min="2316" max="2316" width="15.42578125" style="110" customWidth="1"/>
    <col min="2317" max="2317" width="12.42578125" style="110" customWidth="1"/>
    <col min="2318" max="2560" width="9.28515625" style="110"/>
    <col min="2561" max="2561" width="27.7109375" style="110" customWidth="1"/>
    <col min="2562" max="2562" width="18.42578125" style="110" customWidth="1"/>
    <col min="2563" max="2563" width="18" style="110" customWidth="1"/>
    <col min="2564" max="2565" width="16.7109375" style="110" customWidth="1"/>
    <col min="2566" max="2566" width="16.5703125" style="110" customWidth="1"/>
    <col min="2567" max="2567" width="18.42578125" style="110" customWidth="1"/>
    <col min="2568" max="2568" width="18.5703125" style="110" customWidth="1"/>
    <col min="2569" max="2569" width="21.28515625" style="110" customWidth="1"/>
    <col min="2570" max="2570" width="22.28515625" style="110" customWidth="1"/>
    <col min="2571" max="2571" width="20.5703125" style="110" customWidth="1"/>
    <col min="2572" max="2572" width="15.42578125" style="110" customWidth="1"/>
    <col min="2573" max="2573" width="12.42578125" style="110" customWidth="1"/>
    <col min="2574" max="2816" width="9.28515625" style="110"/>
    <col min="2817" max="2817" width="27.7109375" style="110" customWidth="1"/>
    <col min="2818" max="2818" width="18.42578125" style="110" customWidth="1"/>
    <col min="2819" max="2819" width="18" style="110" customWidth="1"/>
    <col min="2820" max="2821" width="16.7109375" style="110" customWidth="1"/>
    <col min="2822" max="2822" width="16.5703125" style="110" customWidth="1"/>
    <col min="2823" max="2823" width="18.42578125" style="110" customWidth="1"/>
    <col min="2824" max="2824" width="18.5703125" style="110" customWidth="1"/>
    <col min="2825" max="2825" width="21.28515625" style="110" customWidth="1"/>
    <col min="2826" max="2826" width="22.28515625" style="110" customWidth="1"/>
    <col min="2827" max="2827" width="20.5703125" style="110" customWidth="1"/>
    <col min="2828" max="2828" width="15.42578125" style="110" customWidth="1"/>
    <col min="2829" max="2829" width="12.42578125" style="110" customWidth="1"/>
    <col min="2830" max="3072" width="9.28515625" style="110"/>
    <col min="3073" max="3073" width="27.7109375" style="110" customWidth="1"/>
    <col min="3074" max="3074" width="18.42578125" style="110" customWidth="1"/>
    <col min="3075" max="3075" width="18" style="110" customWidth="1"/>
    <col min="3076" max="3077" width="16.7109375" style="110" customWidth="1"/>
    <col min="3078" max="3078" width="16.5703125" style="110" customWidth="1"/>
    <col min="3079" max="3079" width="18.42578125" style="110" customWidth="1"/>
    <col min="3080" max="3080" width="18.5703125" style="110" customWidth="1"/>
    <col min="3081" max="3081" width="21.28515625" style="110" customWidth="1"/>
    <col min="3082" max="3082" width="22.28515625" style="110" customWidth="1"/>
    <col min="3083" max="3083" width="20.5703125" style="110" customWidth="1"/>
    <col min="3084" max="3084" width="15.42578125" style="110" customWidth="1"/>
    <col min="3085" max="3085" width="12.42578125" style="110" customWidth="1"/>
    <col min="3086" max="3328" width="9.28515625" style="110"/>
    <col min="3329" max="3329" width="27.7109375" style="110" customWidth="1"/>
    <col min="3330" max="3330" width="18.42578125" style="110" customWidth="1"/>
    <col min="3331" max="3331" width="18" style="110" customWidth="1"/>
    <col min="3332" max="3333" width="16.7109375" style="110" customWidth="1"/>
    <col min="3334" max="3334" width="16.5703125" style="110" customWidth="1"/>
    <col min="3335" max="3335" width="18.42578125" style="110" customWidth="1"/>
    <col min="3336" max="3336" width="18.5703125" style="110" customWidth="1"/>
    <col min="3337" max="3337" width="21.28515625" style="110" customWidth="1"/>
    <col min="3338" max="3338" width="22.28515625" style="110" customWidth="1"/>
    <col min="3339" max="3339" width="20.5703125" style="110" customWidth="1"/>
    <col min="3340" max="3340" width="15.42578125" style="110" customWidth="1"/>
    <col min="3341" max="3341" width="12.42578125" style="110" customWidth="1"/>
    <col min="3342" max="3584" width="9.28515625" style="110"/>
    <col min="3585" max="3585" width="27.7109375" style="110" customWidth="1"/>
    <col min="3586" max="3586" width="18.42578125" style="110" customWidth="1"/>
    <col min="3587" max="3587" width="18" style="110" customWidth="1"/>
    <col min="3588" max="3589" width="16.7109375" style="110" customWidth="1"/>
    <col min="3590" max="3590" width="16.5703125" style="110" customWidth="1"/>
    <col min="3591" max="3591" width="18.42578125" style="110" customWidth="1"/>
    <col min="3592" max="3592" width="18.5703125" style="110" customWidth="1"/>
    <col min="3593" max="3593" width="21.28515625" style="110" customWidth="1"/>
    <col min="3594" max="3594" width="22.28515625" style="110" customWidth="1"/>
    <col min="3595" max="3595" width="20.5703125" style="110" customWidth="1"/>
    <col min="3596" max="3596" width="15.42578125" style="110" customWidth="1"/>
    <col min="3597" max="3597" width="12.42578125" style="110" customWidth="1"/>
    <col min="3598" max="3840" width="9.28515625" style="110"/>
    <col min="3841" max="3841" width="27.7109375" style="110" customWidth="1"/>
    <col min="3842" max="3842" width="18.42578125" style="110" customWidth="1"/>
    <col min="3843" max="3843" width="18" style="110" customWidth="1"/>
    <col min="3844" max="3845" width="16.7109375" style="110" customWidth="1"/>
    <col min="3846" max="3846" width="16.5703125" style="110" customWidth="1"/>
    <col min="3847" max="3847" width="18.42578125" style="110" customWidth="1"/>
    <col min="3848" max="3848" width="18.5703125" style="110" customWidth="1"/>
    <col min="3849" max="3849" width="21.28515625" style="110" customWidth="1"/>
    <col min="3850" max="3850" width="22.28515625" style="110" customWidth="1"/>
    <col min="3851" max="3851" width="20.5703125" style="110" customWidth="1"/>
    <col min="3852" max="3852" width="15.42578125" style="110" customWidth="1"/>
    <col min="3853" max="3853" width="12.42578125" style="110" customWidth="1"/>
    <col min="3854" max="4096" width="9.28515625" style="110"/>
    <col min="4097" max="4097" width="27.7109375" style="110" customWidth="1"/>
    <col min="4098" max="4098" width="18.42578125" style="110" customWidth="1"/>
    <col min="4099" max="4099" width="18" style="110" customWidth="1"/>
    <col min="4100" max="4101" width="16.7109375" style="110" customWidth="1"/>
    <col min="4102" max="4102" width="16.5703125" style="110" customWidth="1"/>
    <col min="4103" max="4103" width="18.42578125" style="110" customWidth="1"/>
    <col min="4104" max="4104" width="18.5703125" style="110" customWidth="1"/>
    <col min="4105" max="4105" width="21.28515625" style="110" customWidth="1"/>
    <col min="4106" max="4106" width="22.28515625" style="110" customWidth="1"/>
    <col min="4107" max="4107" width="20.5703125" style="110" customWidth="1"/>
    <col min="4108" max="4108" width="15.42578125" style="110" customWidth="1"/>
    <col min="4109" max="4109" width="12.42578125" style="110" customWidth="1"/>
    <col min="4110" max="4352" width="9.28515625" style="110"/>
    <col min="4353" max="4353" width="27.7109375" style="110" customWidth="1"/>
    <col min="4354" max="4354" width="18.42578125" style="110" customWidth="1"/>
    <col min="4355" max="4355" width="18" style="110" customWidth="1"/>
    <col min="4356" max="4357" width="16.7109375" style="110" customWidth="1"/>
    <col min="4358" max="4358" width="16.5703125" style="110" customWidth="1"/>
    <col min="4359" max="4359" width="18.42578125" style="110" customWidth="1"/>
    <col min="4360" max="4360" width="18.5703125" style="110" customWidth="1"/>
    <col min="4361" max="4361" width="21.28515625" style="110" customWidth="1"/>
    <col min="4362" max="4362" width="22.28515625" style="110" customWidth="1"/>
    <col min="4363" max="4363" width="20.5703125" style="110" customWidth="1"/>
    <col min="4364" max="4364" width="15.42578125" style="110" customWidth="1"/>
    <col min="4365" max="4365" width="12.42578125" style="110" customWidth="1"/>
    <col min="4366" max="4608" width="9.28515625" style="110"/>
    <col min="4609" max="4609" width="27.7109375" style="110" customWidth="1"/>
    <col min="4610" max="4610" width="18.42578125" style="110" customWidth="1"/>
    <col min="4611" max="4611" width="18" style="110" customWidth="1"/>
    <col min="4612" max="4613" width="16.7109375" style="110" customWidth="1"/>
    <col min="4614" max="4614" width="16.5703125" style="110" customWidth="1"/>
    <col min="4615" max="4615" width="18.42578125" style="110" customWidth="1"/>
    <col min="4616" max="4616" width="18.5703125" style="110" customWidth="1"/>
    <col min="4617" max="4617" width="21.28515625" style="110" customWidth="1"/>
    <col min="4618" max="4618" width="22.28515625" style="110" customWidth="1"/>
    <col min="4619" max="4619" width="20.5703125" style="110" customWidth="1"/>
    <col min="4620" max="4620" width="15.42578125" style="110" customWidth="1"/>
    <col min="4621" max="4621" width="12.42578125" style="110" customWidth="1"/>
    <col min="4622" max="4864" width="9.28515625" style="110"/>
    <col min="4865" max="4865" width="27.7109375" style="110" customWidth="1"/>
    <col min="4866" max="4866" width="18.42578125" style="110" customWidth="1"/>
    <col min="4867" max="4867" width="18" style="110" customWidth="1"/>
    <col min="4868" max="4869" width="16.7109375" style="110" customWidth="1"/>
    <col min="4870" max="4870" width="16.5703125" style="110" customWidth="1"/>
    <col min="4871" max="4871" width="18.42578125" style="110" customWidth="1"/>
    <col min="4872" max="4872" width="18.5703125" style="110" customWidth="1"/>
    <col min="4873" max="4873" width="21.28515625" style="110" customWidth="1"/>
    <col min="4874" max="4874" width="22.28515625" style="110" customWidth="1"/>
    <col min="4875" max="4875" width="20.5703125" style="110" customWidth="1"/>
    <col min="4876" max="4876" width="15.42578125" style="110" customWidth="1"/>
    <col min="4877" max="4877" width="12.42578125" style="110" customWidth="1"/>
    <col min="4878" max="5120" width="9.28515625" style="110"/>
    <col min="5121" max="5121" width="27.7109375" style="110" customWidth="1"/>
    <col min="5122" max="5122" width="18.42578125" style="110" customWidth="1"/>
    <col min="5123" max="5123" width="18" style="110" customWidth="1"/>
    <col min="5124" max="5125" width="16.7109375" style="110" customWidth="1"/>
    <col min="5126" max="5126" width="16.5703125" style="110" customWidth="1"/>
    <col min="5127" max="5127" width="18.42578125" style="110" customWidth="1"/>
    <col min="5128" max="5128" width="18.5703125" style="110" customWidth="1"/>
    <col min="5129" max="5129" width="21.28515625" style="110" customWidth="1"/>
    <col min="5130" max="5130" width="22.28515625" style="110" customWidth="1"/>
    <col min="5131" max="5131" width="20.5703125" style="110" customWidth="1"/>
    <col min="5132" max="5132" width="15.42578125" style="110" customWidth="1"/>
    <col min="5133" max="5133" width="12.42578125" style="110" customWidth="1"/>
    <col min="5134" max="5376" width="9.28515625" style="110"/>
    <col min="5377" max="5377" width="27.7109375" style="110" customWidth="1"/>
    <col min="5378" max="5378" width="18.42578125" style="110" customWidth="1"/>
    <col min="5379" max="5379" width="18" style="110" customWidth="1"/>
    <col min="5380" max="5381" width="16.7109375" style="110" customWidth="1"/>
    <col min="5382" max="5382" width="16.5703125" style="110" customWidth="1"/>
    <col min="5383" max="5383" width="18.42578125" style="110" customWidth="1"/>
    <col min="5384" max="5384" width="18.5703125" style="110" customWidth="1"/>
    <col min="5385" max="5385" width="21.28515625" style="110" customWidth="1"/>
    <col min="5386" max="5386" width="22.28515625" style="110" customWidth="1"/>
    <col min="5387" max="5387" width="20.5703125" style="110" customWidth="1"/>
    <col min="5388" max="5388" width="15.42578125" style="110" customWidth="1"/>
    <col min="5389" max="5389" width="12.42578125" style="110" customWidth="1"/>
    <col min="5390" max="5632" width="9.28515625" style="110"/>
    <col min="5633" max="5633" width="27.7109375" style="110" customWidth="1"/>
    <col min="5634" max="5634" width="18.42578125" style="110" customWidth="1"/>
    <col min="5635" max="5635" width="18" style="110" customWidth="1"/>
    <col min="5636" max="5637" width="16.7109375" style="110" customWidth="1"/>
    <col min="5638" max="5638" width="16.5703125" style="110" customWidth="1"/>
    <col min="5639" max="5639" width="18.42578125" style="110" customWidth="1"/>
    <col min="5640" max="5640" width="18.5703125" style="110" customWidth="1"/>
    <col min="5641" max="5641" width="21.28515625" style="110" customWidth="1"/>
    <col min="5642" max="5642" width="22.28515625" style="110" customWidth="1"/>
    <col min="5643" max="5643" width="20.5703125" style="110" customWidth="1"/>
    <col min="5644" max="5644" width="15.42578125" style="110" customWidth="1"/>
    <col min="5645" max="5645" width="12.42578125" style="110" customWidth="1"/>
    <col min="5646" max="5888" width="9.28515625" style="110"/>
    <col min="5889" max="5889" width="27.7109375" style="110" customWidth="1"/>
    <col min="5890" max="5890" width="18.42578125" style="110" customWidth="1"/>
    <col min="5891" max="5891" width="18" style="110" customWidth="1"/>
    <col min="5892" max="5893" width="16.7109375" style="110" customWidth="1"/>
    <col min="5894" max="5894" width="16.5703125" style="110" customWidth="1"/>
    <col min="5895" max="5895" width="18.42578125" style="110" customWidth="1"/>
    <col min="5896" max="5896" width="18.5703125" style="110" customWidth="1"/>
    <col min="5897" max="5897" width="21.28515625" style="110" customWidth="1"/>
    <col min="5898" max="5898" width="22.28515625" style="110" customWidth="1"/>
    <col min="5899" max="5899" width="20.5703125" style="110" customWidth="1"/>
    <col min="5900" max="5900" width="15.42578125" style="110" customWidth="1"/>
    <col min="5901" max="5901" width="12.42578125" style="110" customWidth="1"/>
    <col min="5902" max="6144" width="9.28515625" style="110"/>
    <col min="6145" max="6145" width="27.7109375" style="110" customWidth="1"/>
    <col min="6146" max="6146" width="18.42578125" style="110" customWidth="1"/>
    <col min="6147" max="6147" width="18" style="110" customWidth="1"/>
    <col min="6148" max="6149" width="16.7109375" style="110" customWidth="1"/>
    <col min="6150" max="6150" width="16.5703125" style="110" customWidth="1"/>
    <col min="6151" max="6151" width="18.42578125" style="110" customWidth="1"/>
    <col min="6152" max="6152" width="18.5703125" style="110" customWidth="1"/>
    <col min="6153" max="6153" width="21.28515625" style="110" customWidth="1"/>
    <col min="6154" max="6154" width="22.28515625" style="110" customWidth="1"/>
    <col min="6155" max="6155" width="20.5703125" style="110" customWidth="1"/>
    <col min="6156" max="6156" width="15.42578125" style="110" customWidth="1"/>
    <col min="6157" max="6157" width="12.42578125" style="110" customWidth="1"/>
    <col min="6158" max="6400" width="9.28515625" style="110"/>
    <col min="6401" max="6401" width="27.7109375" style="110" customWidth="1"/>
    <col min="6402" max="6402" width="18.42578125" style="110" customWidth="1"/>
    <col min="6403" max="6403" width="18" style="110" customWidth="1"/>
    <col min="6404" max="6405" width="16.7109375" style="110" customWidth="1"/>
    <col min="6406" max="6406" width="16.5703125" style="110" customWidth="1"/>
    <col min="6407" max="6407" width="18.42578125" style="110" customWidth="1"/>
    <col min="6408" max="6408" width="18.5703125" style="110" customWidth="1"/>
    <col min="6409" max="6409" width="21.28515625" style="110" customWidth="1"/>
    <col min="6410" max="6410" width="22.28515625" style="110" customWidth="1"/>
    <col min="6411" max="6411" width="20.5703125" style="110" customWidth="1"/>
    <col min="6412" max="6412" width="15.42578125" style="110" customWidth="1"/>
    <col min="6413" max="6413" width="12.42578125" style="110" customWidth="1"/>
    <col min="6414" max="6656" width="9.28515625" style="110"/>
    <col min="6657" max="6657" width="27.7109375" style="110" customWidth="1"/>
    <col min="6658" max="6658" width="18.42578125" style="110" customWidth="1"/>
    <col min="6659" max="6659" width="18" style="110" customWidth="1"/>
    <col min="6660" max="6661" width="16.7109375" style="110" customWidth="1"/>
    <col min="6662" max="6662" width="16.5703125" style="110" customWidth="1"/>
    <col min="6663" max="6663" width="18.42578125" style="110" customWidth="1"/>
    <col min="6664" max="6664" width="18.5703125" style="110" customWidth="1"/>
    <col min="6665" max="6665" width="21.28515625" style="110" customWidth="1"/>
    <col min="6666" max="6666" width="22.28515625" style="110" customWidth="1"/>
    <col min="6667" max="6667" width="20.5703125" style="110" customWidth="1"/>
    <col min="6668" max="6668" width="15.42578125" style="110" customWidth="1"/>
    <col min="6669" max="6669" width="12.42578125" style="110" customWidth="1"/>
    <col min="6670" max="6912" width="9.28515625" style="110"/>
    <col min="6913" max="6913" width="27.7109375" style="110" customWidth="1"/>
    <col min="6914" max="6914" width="18.42578125" style="110" customWidth="1"/>
    <col min="6915" max="6915" width="18" style="110" customWidth="1"/>
    <col min="6916" max="6917" width="16.7109375" style="110" customWidth="1"/>
    <col min="6918" max="6918" width="16.5703125" style="110" customWidth="1"/>
    <col min="6919" max="6919" width="18.42578125" style="110" customWidth="1"/>
    <col min="6920" max="6920" width="18.5703125" style="110" customWidth="1"/>
    <col min="6921" max="6921" width="21.28515625" style="110" customWidth="1"/>
    <col min="6922" max="6922" width="22.28515625" style="110" customWidth="1"/>
    <col min="6923" max="6923" width="20.5703125" style="110" customWidth="1"/>
    <col min="6924" max="6924" width="15.42578125" style="110" customWidth="1"/>
    <col min="6925" max="6925" width="12.42578125" style="110" customWidth="1"/>
    <col min="6926" max="7168" width="9.28515625" style="110"/>
    <col min="7169" max="7169" width="27.7109375" style="110" customWidth="1"/>
    <col min="7170" max="7170" width="18.42578125" style="110" customWidth="1"/>
    <col min="7171" max="7171" width="18" style="110" customWidth="1"/>
    <col min="7172" max="7173" width="16.7109375" style="110" customWidth="1"/>
    <col min="7174" max="7174" width="16.5703125" style="110" customWidth="1"/>
    <col min="7175" max="7175" width="18.42578125" style="110" customWidth="1"/>
    <col min="7176" max="7176" width="18.5703125" style="110" customWidth="1"/>
    <col min="7177" max="7177" width="21.28515625" style="110" customWidth="1"/>
    <col min="7178" max="7178" width="22.28515625" style="110" customWidth="1"/>
    <col min="7179" max="7179" width="20.5703125" style="110" customWidth="1"/>
    <col min="7180" max="7180" width="15.42578125" style="110" customWidth="1"/>
    <col min="7181" max="7181" width="12.42578125" style="110" customWidth="1"/>
    <col min="7182" max="7424" width="9.28515625" style="110"/>
    <col min="7425" max="7425" width="27.7109375" style="110" customWidth="1"/>
    <col min="7426" max="7426" width="18.42578125" style="110" customWidth="1"/>
    <col min="7427" max="7427" width="18" style="110" customWidth="1"/>
    <col min="7428" max="7429" width="16.7109375" style="110" customWidth="1"/>
    <col min="7430" max="7430" width="16.5703125" style="110" customWidth="1"/>
    <col min="7431" max="7431" width="18.42578125" style="110" customWidth="1"/>
    <col min="7432" max="7432" width="18.5703125" style="110" customWidth="1"/>
    <col min="7433" max="7433" width="21.28515625" style="110" customWidth="1"/>
    <col min="7434" max="7434" width="22.28515625" style="110" customWidth="1"/>
    <col min="7435" max="7435" width="20.5703125" style="110" customWidth="1"/>
    <col min="7436" max="7436" width="15.42578125" style="110" customWidth="1"/>
    <col min="7437" max="7437" width="12.42578125" style="110" customWidth="1"/>
    <col min="7438" max="7680" width="9.28515625" style="110"/>
    <col min="7681" max="7681" width="27.7109375" style="110" customWidth="1"/>
    <col min="7682" max="7682" width="18.42578125" style="110" customWidth="1"/>
    <col min="7683" max="7683" width="18" style="110" customWidth="1"/>
    <col min="7684" max="7685" width="16.7109375" style="110" customWidth="1"/>
    <col min="7686" max="7686" width="16.5703125" style="110" customWidth="1"/>
    <col min="7687" max="7687" width="18.42578125" style="110" customWidth="1"/>
    <col min="7688" max="7688" width="18.5703125" style="110" customWidth="1"/>
    <col min="7689" max="7689" width="21.28515625" style="110" customWidth="1"/>
    <col min="7690" max="7690" width="22.28515625" style="110" customWidth="1"/>
    <col min="7691" max="7691" width="20.5703125" style="110" customWidth="1"/>
    <col min="7692" max="7692" width="15.42578125" style="110" customWidth="1"/>
    <col min="7693" max="7693" width="12.42578125" style="110" customWidth="1"/>
    <col min="7694" max="7936" width="9.28515625" style="110"/>
    <col min="7937" max="7937" width="27.7109375" style="110" customWidth="1"/>
    <col min="7938" max="7938" width="18.42578125" style="110" customWidth="1"/>
    <col min="7939" max="7939" width="18" style="110" customWidth="1"/>
    <col min="7940" max="7941" width="16.7109375" style="110" customWidth="1"/>
    <col min="7942" max="7942" width="16.5703125" style="110" customWidth="1"/>
    <col min="7943" max="7943" width="18.42578125" style="110" customWidth="1"/>
    <col min="7944" max="7944" width="18.5703125" style="110" customWidth="1"/>
    <col min="7945" max="7945" width="21.28515625" style="110" customWidth="1"/>
    <col min="7946" max="7946" width="22.28515625" style="110" customWidth="1"/>
    <col min="7947" max="7947" width="20.5703125" style="110" customWidth="1"/>
    <col min="7948" max="7948" width="15.42578125" style="110" customWidth="1"/>
    <col min="7949" max="7949" width="12.42578125" style="110" customWidth="1"/>
    <col min="7950" max="8192" width="9.28515625" style="110"/>
    <col min="8193" max="8193" width="27.7109375" style="110" customWidth="1"/>
    <col min="8194" max="8194" width="18.42578125" style="110" customWidth="1"/>
    <col min="8195" max="8195" width="18" style="110" customWidth="1"/>
    <col min="8196" max="8197" width="16.7109375" style="110" customWidth="1"/>
    <col min="8198" max="8198" width="16.5703125" style="110" customWidth="1"/>
    <col min="8199" max="8199" width="18.42578125" style="110" customWidth="1"/>
    <col min="8200" max="8200" width="18.5703125" style="110" customWidth="1"/>
    <col min="8201" max="8201" width="21.28515625" style="110" customWidth="1"/>
    <col min="8202" max="8202" width="22.28515625" style="110" customWidth="1"/>
    <col min="8203" max="8203" width="20.5703125" style="110" customWidth="1"/>
    <col min="8204" max="8204" width="15.42578125" style="110" customWidth="1"/>
    <col min="8205" max="8205" width="12.42578125" style="110" customWidth="1"/>
    <col min="8206" max="8448" width="9.28515625" style="110"/>
    <col min="8449" max="8449" width="27.7109375" style="110" customWidth="1"/>
    <col min="8450" max="8450" width="18.42578125" style="110" customWidth="1"/>
    <col min="8451" max="8451" width="18" style="110" customWidth="1"/>
    <col min="8452" max="8453" width="16.7109375" style="110" customWidth="1"/>
    <col min="8454" max="8454" width="16.5703125" style="110" customWidth="1"/>
    <col min="8455" max="8455" width="18.42578125" style="110" customWidth="1"/>
    <col min="8456" max="8456" width="18.5703125" style="110" customWidth="1"/>
    <col min="8457" max="8457" width="21.28515625" style="110" customWidth="1"/>
    <col min="8458" max="8458" width="22.28515625" style="110" customWidth="1"/>
    <col min="8459" max="8459" width="20.5703125" style="110" customWidth="1"/>
    <col min="8460" max="8460" width="15.42578125" style="110" customWidth="1"/>
    <col min="8461" max="8461" width="12.42578125" style="110" customWidth="1"/>
    <col min="8462" max="8704" width="9.28515625" style="110"/>
    <col min="8705" max="8705" width="27.7109375" style="110" customWidth="1"/>
    <col min="8706" max="8706" width="18.42578125" style="110" customWidth="1"/>
    <col min="8707" max="8707" width="18" style="110" customWidth="1"/>
    <col min="8708" max="8709" width="16.7109375" style="110" customWidth="1"/>
    <col min="8710" max="8710" width="16.5703125" style="110" customWidth="1"/>
    <col min="8711" max="8711" width="18.42578125" style="110" customWidth="1"/>
    <col min="8712" max="8712" width="18.5703125" style="110" customWidth="1"/>
    <col min="8713" max="8713" width="21.28515625" style="110" customWidth="1"/>
    <col min="8714" max="8714" width="22.28515625" style="110" customWidth="1"/>
    <col min="8715" max="8715" width="20.5703125" style="110" customWidth="1"/>
    <col min="8716" max="8716" width="15.42578125" style="110" customWidth="1"/>
    <col min="8717" max="8717" width="12.42578125" style="110" customWidth="1"/>
    <col min="8718" max="8960" width="9.28515625" style="110"/>
    <col min="8961" max="8961" width="27.7109375" style="110" customWidth="1"/>
    <col min="8962" max="8962" width="18.42578125" style="110" customWidth="1"/>
    <col min="8963" max="8963" width="18" style="110" customWidth="1"/>
    <col min="8964" max="8965" width="16.7109375" style="110" customWidth="1"/>
    <col min="8966" max="8966" width="16.5703125" style="110" customWidth="1"/>
    <col min="8967" max="8967" width="18.42578125" style="110" customWidth="1"/>
    <col min="8968" max="8968" width="18.5703125" style="110" customWidth="1"/>
    <col min="8969" max="8969" width="21.28515625" style="110" customWidth="1"/>
    <col min="8970" max="8970" width="22.28515625" style="110" customWidth="1"/>
    <col min="8971" max="8971" width="20.5703125" style="110" customWidth="1"/>
    <col min="8972" max="8972" width="15.42578125" style="110" customWidth="1"/>
    <col min="8973" max="8973" width="12.42578125" style="110" customWidth="1"/>
    <col min="8974" max="9216" width="9.28515625" style="110"/>
    <col min="9217" max="9217" width="27.7109375" style="110" customWidth="1"/>
    <col min="9218" max="9218" width="18.42578125" style="110" customWidth="1"/>
    <col min="9219" max="9219" width="18" style="110" customWidth="1"/>
    <col min="9220" max="9221" width="16.7109375" style="110" customWidth="1"/>
    <col min="9222" max="9222" width="16.5703125" style="110" customWidth="1"/>
    <col min="9223" max="9223" width="18.42578125" style="110" customWidth="1"/>
    <col min="9224" max="9224" width="18.5703125" style="110" customWidth="1"/>
    <col min="9225" max="9225" width="21.28515625" style="110" customWidth="1"/>
    <col min="9226" max="9226" width="22.28515625" style="110" customWidth="1"/>
    <col min="9227" max="9227" width="20.5703125" style="110" customWidth="1"/>
    <col min="9228" max="9228" width="15.42578125" style="110" customWidth="1"/>
    <col min="9229" max="9229" width="12.42578125" style="110" customWidth="1"/>
    <col min="9230" max="9472" width="9.28515625" style="110"/>
    <col min="9473" max="9473" width="27.7109375" style="110" customWidth="1"/>
    <col min="9474" max="9474" width="18.42578125" style="110" customWidth="1"/>
    <col min="9475" max="9475" width="18" style="110" customWidth="1"/>
    <col min="9476" max="9477" width="16.7109375" style="110" customWidth="1"/>
    <col min="9478" max="9478" width="16.5703125" style="110" customWidth="1"/>
    <col min="9479" max="9479" width="18.42578125" style="110" customWidth="1"/>
    <col min="9480" max="9480" width="18.5703125" style="110" customWidth="1"/>
    <col min="9481" max="9481" width="21.28515625" style="110" customWidth="1"/>
    <col min="9482" max="9482" width="22.28515625" style="110" customWidth="1"/>
    <col min="9483" max="9483" width="20.5703125" style="110" customWidth="1"/>
    <col min="9484" max="9484" width="15.42578125" style="110" customWidth="1"/>
    <col min="9485" max="9485" width="12.42578125" style="110" customWidth="1"/>
    <col min="9486" max="9728" width="9.28515625" style="110"/>
    <col min="9729" max="9729" width="27.7109375" style="110" customWidth="1"/>
    <col min="9730" max="9730" width="18.42578125" style="110" customWidth="1"/>
    <col min="9731" max="9731" width="18" style="110" customWidth="1"/>
    <col min="9732" max="9733" width="16.7109375" style="110" customWidth="1"/>
    <col min="9734" max="9734" width="16.5703125" style="110" customWidth="1"/>
    <col min="9735" max="9735" width="18.42578125" style="110" customWidth="1"/>
    <col min="9736" max="9736" width="18.5703125" style="110" customWidth="1"/>
    <col min="9737" max="9737" width="21.28515625" style="110" customWidth="1"/>
    <col min="9738" max="9738" width="22.28515625" style="110" customWidth="1"/>
    <col min="9739" max="9739" width="20.5703125" style="110" customWidth="1"/>
    <col min="9740" max="9740" width="15.42578125" style="110" customWidth="1"/>
    <col min="9741" max="9741" width="12.42578125" style="110" customWidth="1"/>
    <col min="9742" max="9984" width="9.28515625" style="110"/>
    <col min="9985" max="9985" width="27.7109375" style="110" customWidth="1"/>
    <col min="9986" max="9986" width="18.42578125" style="110" customWidth="1"/>
    <col min="9987" max="9987" width="18" style="110" customWidth="1"/>
    <col min="9988" max="9989" width="16.7109375" style="110" customWidth="1"/>
    <col min="9990" max="9990" width="16.5703125" style="110" customWidth="1"/>
    <col min="9991" max="9991" width="18.42578125" style="110" customWidth="1"/>
    <col min="9992" max="9992" width="18.5703125" style="110" customWidth="1"/>
    <col min="9993" max="9993" width="21.28515625" style="110" customWidth="1"/>
    <col min="9994" max="9994" width="22.28515625" style="110" customWidth="1"/>
    <col min="9995" max="9995" width="20.5703125" style="110" customWidth="1"/>
    <col min="9996" max="9996" width="15.42578125" style="110" customWidth="1"/>
    <col min="9997" max="9997" width="12.42578125" style="110" customWidth="1"/>
    <col min="9998" max="10240" width="9.28515625" style="110"/>
    <col min="10241" max="10241" width="27.7109375" style="110" customWidth="1"/>
    <col min="10242" max="10242" width="18.42578125" style="110" customWidth="1"/>
    <col min="10243" max="10243" width="18" style="110" customWidth="1"/>
    <col min="10244" max="10245" width="16.7109375" style="110" customWidth="1"/>
    <col min="10246" max="10246" width="16.5703125" style="110" customWidth="1"/>
    <col min="10247" max="10247" width="18.42578125" style="110" customWidth="1"/>
    <col min="10248" max="10248" width="18.5703125" style="110" customWidth="1"/>
    <col min="10249" max="10249" width="21.28515625" style="110" customWidth="1"/>
    <col min="10250" max="10250" width="22.28515625" style="110" customWidth="1"/>
    <col min="10251" max="10251" width="20.5703125" style="110" customWidth="1"/>
    <col min="10252" max="10252" width="15.42578125" style="110" customWidth="1"/>
    <col min="10253" max="10253" width="12.42578125" style="110" customWidth="1"/>
    <col min="10254" max="10496" width="9.28515625" style="110"/>
    <col min="10497" max="10497" width="27.7109375" style="110" customWidth="1"/>
    <col min="10498" max="10498" width="18.42578125" style="110" customWidth="1"/>
    <col min="10499" max="10499" width="18" style="110" customWidth="1"/>
    <col min="10500" max="10501" width="16.7109375" style="110" customWidth="1"/>
    <col min="10502" max="10502" width="16.5703125" style="110" customWidth="1"/>
    <col min="10503" max="10503" width="18.42578125" style="110" customWidth="1"/>
    <col min="10504" max="10504" width="18.5703125" style="110" customWidth="1"/>
    <col min="10505" max="10505" width="21.28515625" style="110" customWidth="1"/>
    <col min="10506" max="10506" width="22.28515625" style="110" customWidth="1"/>
    <col min="10507" max="10507" width="20.5703125" style="110" customWidth="1"/>
    <col min="10508" max="10508" width="15.42578125" style="110" customWidth="1"/>
    <col min="10509" max="10509" width="12.42578125" style="110" customWidth="1"/>
    <col min="10510" max="10752" width="9.28515625" style="110"/>
    <col min="10753" max="10753" width="27.7109375" style="110" customWidth="1"/>
    <col min="10754" max="10754" width="18.42578125" style="110" customWidth="1"/>
    <col min="10755" max="10755" width="18" style="110" customWidth="1"/>
    <col min="10756" max="10757" width="16.7109375" style="110" customWidth="1"/>
    <col min="10758" max="10758" width="16.5703125" style="110" customWidth="1"/>
    <col min="10759" max="10759" width="18.42578125" style="110" customWidth="1"/>
    <col min="10760" max="10760" width="18.5703125" style="110" customWidth="1"/>
    <col min="10761" max="10761" width="21.28515625" style="110" customWidth="1"/>
    <col min="10762" max="10762" width="22.28515625" style="110" customWidth="1"/>
    <col min="10763" max="10763" width="20.5703125" style="110" customWidth="1"/>
    <col min="10764" max="10764" width="15.42578125" style="110" customWidth="1"/>
    <col min="10765" max="10765" width="12.42578125" style="110" customWidth="1"/>
    <col min="10766" max="11008" width="9.28515625" style="110"/>
    <col min="11009" max="11009" width="27.7109375" style="110" customWidth="1"/>
    <col min="11010" max="11010" width="18.42578125" style="110" customWidth="1"/>
    <col min="11011" max="11011" width="18" style="110" customWidth="1"/>
    <col min="11012" max="11013" width="16.7109375" style="110" customWidth="1"/>
    <col min="11014" max="11014" width="16.5703125" style="110" customWidth="1"/>
    <col min="11015" max="11015" width="18.42578125" style="110" customWidth="1"/>
    <col min="11016" max="11016" width="18.5703125" style="110" customWidth="1"/>
    <col min="11017" max="11017" width="21.28515625" style="110" customWidth="1"/>
    <col min="11018" max="11018" width="22.28515625" style="110" customWidth="1"/>
    <col min="11019" max="11019" width="20.5703125" style="110" customWidth="1"/>
    <col min="11020" max="11020" width="15.42578125" style="110" customWidth="1"/>
    <col min="11021" max="11021" width="12.42578125" style="110" customWidth="1"/>
    <col min="11022" max="11264" width="9.28515625" style="110"/>
    <col min="11265" max="11265" width="27.7109375" style="110" customWidth="1"/>
    <col min="11266" max="11266" width="18.42578125" style="110" customWidth="1"/>
    <col min="11267" max="11267" width="18" style="110" customWidth="1"/>
    <col min="11268" max="11269" width="16.7109375" style="110" customWidth="1"/>
    <col min="11270" max="11270" width="16.5703125" style="110" customWidth="1"/>
    <col min="11271" max="11271" width="18.42578125" style="110" customWidth="1"/>
    <col min="11272" max="11272" width="18.5703125" style="110" customWidth="1"/>
    <col min="11273" max="11273" width="21.28515625" style="110" customWidth="1"/>
    <col min="11274" max="11274" width="22.28515625" style="110" customWidth="1"/>
    <col min="11275" max="11275" width="20.5703125" style="110" customWidth="1"/>
    <col min="11276" max="11276" width="15.42578125" style="110" customWidth="1"/>
    <col min="11277" max="11277" width="12.42578125" style="110" customWidth="1"/>
    <col min="11278" max="11520" width="9.28515625" style="110"/>
    <col min="11521" max="11521" width="27.7109375" style="110" customWidth="1"/>
    <col min="11522" max="11522" width="18.42578125" style="110" customWidth="1"/>
    <col min="11523" max="11523" width="18" style="110" customWidth="1"/>
    <col min="11524" max="11525" width="16.7109375" style="110" customWidth="1"/>
    <col min="11526" max="11526" width="16.5703125" style="110" customWidth="1"/>
    <col min="11527" max="11527" width="18.42578125" style="110" customWidth="1"/>
    <col min="11528" max="11528" width="18.5703125" style="110" customWidth="1"/>
    <col min="11529" max="11529" width="21.28515625" style="110" customWidth="1"/>
    <col min="11530" max="11530" width="22.28515625" style="110" customWidth="1"/>
    <col min="11531" max="11531" width="20.5703125" style="110" customWidth="1"/>
    <col min="11532" max="11532" width="15.42578125" style="110" customWidth="1"/>
    <col min="11533" max="11533" width="12.42578125" style="110" customWidth="1"/>
    <col min="11534" max="11776" width="9.28515625" style="110"/>
    <col min="11777" max="11777" width="27.7109375" style="110" customWidth="1"/>
    <col min="11778" max="11778" width="18.42578125" style="110" customWidth="1"/>
    <col min="11779" max="11779" width="18" style="110" customWidth="1"/>
    <col min="11780" max="11781" width="16.7109375" style="110" customWidth="1"/>
    <col min="11782" max="11782" width="16.5703125" style="110" customWidth="1"/>
    <col min="11783" max="11783" width="18.42578125" style="110" customWidth="1"/>
    <col min="11784" max="11784" width="18.5703125" style="110" customWidth="1"/>
    <col min="11785" max="11785" width="21.28515625" style="110" customWidth="1"/>
    <col min="11786" max="11786" width="22.28515625" style="110" customWidth="1"/>
    <col min="11787" max="11787" width="20.5703125" style="110" customWidth="1"/>
    <col min="11788" max="11788" width="15.42578125" style="110" customWidth="1"/>
    <col min="11789" max="11789" width="12.42578125" style="110" customWidth="1"/>
    <col min="11790" max="12032" width="9.28515625" style="110"/>
    <col min="12033" max="12033" width="27.7109375" style="110" customWidth="1"/>
    <col min="12034" max="12034" width="18.42578125" style="110" customWidth="1"/>
    <col min="12035" max="12035" width="18" style="110" customWidth="1"/>
    <col min="12036" max="12037" width="16.7109375" style="110" customWidth="1"/>
    <col min="12038" max="12038" width="16.5703125" style="110" customWidth="1"/>
    <col min="12039" max="12039" width="18.42578125" style="110" customWidth="1"/>
    <col min="12040" max="12040" width="18.5703125" style="110" customWidth="1"/>
    <col min="12041" max="12041" width="21.28515625" style="110" customWidth="1"/>
    <col min="12042" max="12042" width="22.28515625" style="110" customWidth="1"/>
    <col min="12043" max="12043" width="20.5703125" style="110" customWidth="1"/>
    <col min="12044" max="12044" width="15.42578125" style="110" customWidth="1"/>
    <col min="12045" max="12045" width="12.42578125" style="110" customWidth="1"/>
    <col min="12046" max="12288" width="9.28515625" style="110"/>
    <col min="12289" max="12289" width="27.7109375" style="110" customWidth="1"/>
    <col min="12290" max="12290" width="18.42578125" style="110" customWidth="1"/>
    <col min="12291" max="12291" width="18" style="110" customWidth="1"/>
    <col min="12292" max="12293" width="16.7109375" style="110" customWidth="1"/>
    <col min="12294" max="12294" width="16.5703125" style="110" customWidth="1"/>
    <col min="12295" max="12295" width="18.42578125" style="110" customWidth="1"/>
    <col min="12296" max="12296" width="18.5703125" style="110" customWidth="1"/>
    <col min="12297" max="12297" width="21.28515625" style="110" customWidth="1"/>
    <col min="12298" max="12298" width="22.28515625" style="110" customWidth="1"/>
    <col min="12299" max="12299" width="20.5703125" style="110" customWidth="1"/>
    <col min="12300" max="12300" width="15.42578125" style="110" customWidth="1"/>
    <col min="12301" max="12301" width="12.42578125" style="110" customWidth="1"/>
    <col min="12302" max="12544" width="9.28515625" style="110"/>
    <col min="12545" max="12545" width="27.7109375" style="110" customWidth="1"/>
    <col min="12546" max="12546" width="18.42578125" style="110" customWidth="1"/>
    <col min="12547" max="12547" width="18" style="110" customWidth="1"/>
    <col min="12548" max="12549" width="16.7109375" style="110" customWidth="1"/>
    <col min="12550" max="12550" width="16.5703125" style="110" customWidth="1"/>
    <col min="12551" max="12551" width="18.42578125" style="110" customWidth="1"/>
    <col min="12552" max="12552" width="18.5703125" style="110" customWidth="1"/>
    <col min="12553" max="12553" width="21.28515625" style="110" customWidth="1"/>
    <col min="12554" max="12554" width="22.28515625" style="110" customWidth="1"/>
    <col min="12555" max="12555" width="20.5703125" style="110" customWidth="1"/>
    <col min="12556" max="12556" width="15.42578125" style="110" customWidth="1"/>
    <col min="12557" max="12557" width="12.42578125" style="110" customWidth="1"/>
    <col min="12558" max="12800" width="9.28515625" style="110"/>
    <col min="12801" max="12801" width="27.7109375" style="110" customWidth="1"/>
    <col min="12802" max="12802" width="18.42578125" style="110" customWidth="1"/>
    <col min="12803" max="12803" width="18" style="110" customWidth="1"/>
    <col min="12804" max="12805" width="16.7109375" style="110" customWidth="1"/>
    <col min="12806" max="12806" width="16.5703125" style="110" customWidth="1"/>
    <col min="12807" max="12807" width="18.42578125" style="110" customWidth="1"/>
    <col min="12808" max="12808" width="18.5703125" style="110" customWidth="1"/>
    <col min="12809" max="12809" width="21.28515625" style="110" customWidth="1"/>
    <col min="12810" max="12810" width="22.28515625" style="110" customWidth="1"/>
    <col min="12811" max="12811" width="20.5703125" style="110" customWidth="1"/>
    <col min="12812" max="12812" width="15.42578125" style="110" customWidth="1"/>
    <col min="12813" max="12813" width="12.42578125" style="110" customWidth="1"/>
    <col min="12814" max="13056" width="9.28515625" style="110"/>
    <col min="13057" max="13057" width="27.7109375" style="110" customWidth="1"/>
    <col min="13058" max="13058" width="18.42578125" style="110" customWidth="1"/>
    <col min="13059" max="13059" width="18" style="110" customWidth="1"/>
    <col min="13060" max="13061" width="16.7109375" style="110" customWidth="1"/>
    <col min="13062" max="13062" width="16.5703125" style="110" customWidth="1"/>
    <col min="13063" max="13063" width="18.42578125" style="110" customWidth="1"/>
    <col min="13064" max="13064" width="18.5703125" style="110" customWidth="1"/>
    <col min="13065" max="13065" width="21.28515625" style="110" customWidth="1"/>
    <col min="13066" max="13066" width="22.28515625" style="110" customWidth="1"/>
    <col min="13067" max="13067" width="20.5703125" style="110" customWidth="1"/>
    <col min="13068" max="13068" width="15.42578125" style="110" customWidth="1"/>
    <col min="13069" max="13069" width="12.42578125" style="110" customWidth="1"/>
    <col min="13070" max="13312" width="9.28515625" style="110"/>
    <col min="13313" max="13313" width="27.7109375" style="110" customWidth="1"/>
    <col min="13314" max="13314" width="18.42578125" style="110" customWidth="1"/>
    <col min="13315" max="13315" width="18" style="110" customWidth="1"/>
    <col min="13316" max="13317" width="16.7109375" style="110" customWidth="1"/>
    <col min="13318" max="13318" width="16.5703125" style="110" customWidth="1"/>
    <col min="13319" max="13319" width="18.42578125" style="110" customWidth="1"/>
    <col min="13320" max="13320" width="18.5703125" style="110" customWidth="1"/>
    <col min="13321" max="13321" width="21.28515625" style="110" customWidth="1"/>
    <col min="13322" max="13322" width="22.28515625" style="110" customWidth="1"/>
    <col min="13323" max="13323" width="20.5703125" style="110" customWidth="1"/>
    <col min="13324" max="13324" width="15.42578125" style="110" customWidth="1"/>
    <col min="13325" max="13325" width="12.42578125" style="110" customWidth="1"/>
    <col min="13326" max="13568" width="9.28515625" style="110"/>
    <col min="13569" max="13569" width="27.7109375" style="110" customWidth="1"/>
    <col min="13570" max="13570" width="18.42578125" style="110" customWidth="1"/>
    <col min="13571" max="13571" width="18" style="110" customWidth="1"/>
    <col min="13572" max="13573" width="16.7109375" style="110" customWidth="1"/>
    <col min="13574" max="13574" width="16.5703125" style="110" customWidth="1"/>
    <col min="13575" max="13575" width="18.42578125" style="110" customWidth="1"/>
    <col min="13576" max="13576" width="18.5703125" style="110" customWidth="1"/>
    <col min="13577" max="13577" width="21.28515625" style="110" customWidth="1"/>
    <col min="13578" max="13578" width="22.28515625" style="110" customWidth="1"/>
    <col min="13579" max="13579" width="20.5703125" style="110" customWidth="1"/>
    <col min="13580" max="13580" width="15.42578125" style="110" customWidth="1"/>
    <col min="13581" max="13581" width="12.42578125" style="110" customWidth="1"/>
    <col min="13582" max="13824" width="9.28515625" style="110"/>
    <col min="13825" max="13825" width="27.7109375" style="110" customWidth="1"/>
    <col min="13826" max="13826" width="18.42578125" style="110" customWidth="1"/>
    <col min="13827" max="13827" width="18" style="110" customWidth="1"/>
    <col min="13828" max="13829" width="16.7109375" style="110" customWidth="1"/>
    <col min="13830" max="13830" width="16.5703125" style="110" customWidth="1"/>
    <col min="13831" max="13831" width="18.42578125" style="110" customWidth="1"/>
    <col min="13832" max="13832" width="18.5703125" style="110" customWidth="1"/>
    <col min="13833" max="13833" width="21.28515625" style="110" customWidth="1"/>
    <col min="13834" max="13834" width="22.28515625" style="110" customWidth="1"/>
    <col min="13835" max="13835" width="20.5703125" style="110" customWidth="1"/>
    <col min="13836" max="13836" width="15.42578125" style="110" customWidth="1"/>
    <col min="13837" max="13837" width="12.42578125" style="110" customWidth="1"/>
    <col min="13838" max="14080" width="9.28515625" style="110"/>
    <col min="14081" max="14081" width="27.7109375" style="110" customWidth="1"/>
    <col min="14082" max="14082" width="18.42578125" style="110" customWidth="1"/>
    <col min="14083" max="14083" width="18" style="110" customWidth="1"/>
    <col min="14084" max="14085" width="16.7109375" style="110" customWidth="1"/>
    <col min="14086" max="14086" width="16.5703125" style="110" customWidth="1"/>
    <col min="14087" max="14087" width="18.42578125" style="110" customWidth="1"/>
    <col min="14088" max="14088" width="18.5703125" style="110" customWidth="1"/>
    <col min="14089" max="14089" width="21.28515625" style="110" customWidth="1"/>
    <col min="14090" max="14090" width="22.28515625" style="110" customWidth="1"/>
    <col min="14091" max="14091" width="20.5703125" style="110" customWidth="1"/>
    <col min="14092" max="14092" width="15.42578125" style="110" customWidth="1"/>
    <col min="14093" max="14093" width="12.42578125" style="110" customWidth="1"/>
    <col min="14094" max="14336" width="9.28515625" style="110"/>
    <col min="14337" max="14337" width="27.7109375" style="110" customWidth="1"/>
    <col min="14338" max="14338" width="18.42578125" style="110" customWidth="1"/>
    <col min="14339" max="14339" width="18" style="110" customWidth="1"/>
    <col min="14340" max="14341" width="16.7109375" style="110" customWidth="1"/>
    <col min="14342" max="14342" width="16.5703125" style="110" customWidth="1"/>
    <col min="14343" max="14343" width="18.42578125" style="110" customWidth="1"/>
    <col min="14344" max="14344" width="18.5703125" style="110" customWidth="1"/>
    <col min="14345" max="14345" width="21.28515625" style="110" customWidth="1"/>
    <col min="14346" max="14346" width="22.28515625" style="110" customWidth="1"/>
    <col min="14347" max="14347" width="20.5703125" style="110" customWidth="1"/>
    <col min="14348" max="14348" width="15.42578125" style="110" customWidth="1"/>
    <col min="14349" max="14349" width="12.42578125" style="110" customWidth="1"/>
    <col min="14350" max="14592" width="9.28515625" style="110"/>
    <col min="14593" max="14593" width="27.7109375" style="110" customWidth="1"/>
    <col min="14594" max="14594" width="18.42578125" style="110" customWidth="1"/>
    <col min="14595" max="14595" width="18" style="110" customWidth="1"/>
    <col min="14596" max="14597" width="16.7109375" style="110" customWidth="1"/>
    <col min="14598" max="14598" width="16.5703125" style="110" customWidth="1"/>
    <col min="14599" max="14599" width="18.42578125" style="110" customWidth="1"/>
    <col min="14600" max="14600" width="18.5703125" style="110" customWidth="1"/>
    <col min="14601" max="14601" width="21.28515625" style="110" customWidth="1"/>
    <col min="14602" max="14602" width="22.28515625" style="110" customWidth="1"/>
    <col min="14603" max="14603" width="20.5703125" style="110" customWidth="1"/>
    <col min="14604" max="14604" width="15.42578125" style="110" customWidth="1"/>
    <col min="14605" max="14605" width="12.42578125" style="110" customWidth="1"/>
    <col min="14606" max="14848" width="9.28515625" style="110"/>
    <col min="14849" max="14849" width="27.7109375" style="110" customWidth="1"/>
    <col min="14850" max="14850" width="18.42578125" style="110" customWidth="1"/>
    <col min="14851" max="14851" width="18" style="110" customWidth="1"/>
    <col min="14852" max="14853" width="16.7109375" style="110" customWidth="1"/>
    <col min="14854" max="14854" width="16.5703125" style="110" customWidth="1"/>
    <col min="14855" max="14855" width="18.42578125" style="110" customWidth="1"/>
    <col min="14856" max="14856" width="18.5703125" style="110" customWidth="1"/>
    <col min="14857" max="14857" width="21.28515625" style="110" customWidth="1"/>
    <col min="14858" max="14858" width="22.28515625" style="110" customWidth="1"/>
    <col min="14859" max="14859" width="20.5703125" style="110" customWidth="1"/>
    <col min="14860" max="14860" width="15.42578125" style="110" customWidth="1"/>
    <col min="14861" max="14861" width="12.42578125" style="110" customWidth="1"/>
    <col min="14862" max="15104" width="9.28515625" style="110"/>
    <col min="15105" max="15105" width="27.7109375" style="110" customWidth="1"/>
    <col min="15106" max="15106" width="18.42578125" style="110" customWidth="1"/>
    <col min="15107" max="15107" width="18" style="110" customWidth="1"/>
    <col min="15108" max="15109" width="16.7109375" style="110" customWidth="1"/>
    <col min="15110" max="15110" width="16.5703125" style="110" customWidth="1"/>
    <col min="15111" max="15111" width="18.42578125" style="110" customWidth="1"/>
    <col min="15112" max="15112" width="18.5703125" style="110" customWidth="1"/>
    <col min="15113" max="15113" width="21.28515625" style="110" customWidth="1"/>
    <col min="15114" max="15114" width="22.28515625" style="110" customWidth="1"/>
    <col min="15115" max="15115" width="20.5703125" style="110" customWidth="1"/>
    <col min="15116" max="15116" width="15.42578125" style="110" customWidth="1"/>
    <col min="15117" max="15117" width="12.42578125" style="110" customWidth="1"/>
    <col min="15118" max="15360" width="9.28515625" style="110"/>
    <col min="15361" max="15361" width="27.7109375" style="110" customWidth="1"/>
    <col min="15362" max="15362" width="18.42578125" style="110" customWidth="1"/>
    <col min="15363" max="15363" width="18" style="110" customWidth="1"/>
    <col min="15364" max="15365" width="16.7109375" style="110" customWidth="1"/>
    <col min="15366" max="15366" width="16.5703125" style="110" customWidth="1"/>
    <col min="15367" max="15367" width="18.42578125" style="110" customWidth="1"/>
    <col min="15368" max="15368" width="18.5703125" style="110" customWidth="1"/>
    <col min="15369" max="15369" width="21.28515625" style="110" customWidth="1"/>
    <col min="15370" max="15370" width="22.28515625" style="110" customWidth="1"/>
    <col min="15371" max="15371" width="20.5703125" style="110" customWidth="1"/>
    <col min="15372" max="15372" width="15.42578125" style="110" customWidth="1"/>
    <col min="15373" max="15373" width="12.42578125" style="110" customWidth="1"/>
    <col min="15374" max="15616" width="9.28515625" style="110"/>
    <col min="15617" max="15617" width="27.7109375" style="110" customWidth="1"/>
    <col min="15618" max="15618" width="18.42578125" style="110" customWidth="1"/>
    <col min="15619" max="15619" width="18" style="110" customWidth="1"/>
    <col min="15620" max="15621" width="16.7109375" style="110" customWidth="1"/>
    <col min="15622" max="15622" width="16.5703125" style="110" customWidth="1"/>
    <col min="15623" max="15623" width="18.42578125" style="110" customWidth="1"/>
    <col min="15624" max="15624" width="18.5703125" style="110" customWidth="1"/>
    <col min="15625" max="15625" width="21.28515625" style="110" customWidth="1"/>
    <col min="15626" max="15626" width="22.28515625" style="110" customWidth="1"/>
    <col min="15627" max="15627" width="20.5703125" style="110" customWidth="1"/>
    <col min="15628" max="15628" width="15.42578125" style="110" customWidth="1"/>
    <col min="15629" max="15629" width="12.42578125" style="110" customWidth="1"/>
    <col min="15630" max="15872" width="9.28515625" style="110"/>
    <col min="15873" max="15873" width="27.7109375" style="110" customWidth="1"/>
    <col min="15874" max="15874" width="18.42578125" style="110" customWidth="1"/>
    <col min="15875" max="15875" width="18" style="110" customWidth="1"/>
    <col min="15876" max="15877" width="16.7109375" style="110" customWidth="1"/>
    <col min="15878" max="15878" width="16.5703125" style="110" customWidth="1"/>
    <col min="15879" max="15879" width="18.42578125" style="110" customWidth="1"/>
    <col min="15880" max="15880" width="18.5703125" style="110" customWidth="1"/>
    <col min="15881" max="15881" width="21.28515625" style="110" customWidth="1"/>
    <col min="15882" max="15882" width="22.28515625" style="110" customWidth="1"/>
    <col min="15883" max="15883" width="20.5703125" style="110" customWidth="1"/>
    <col min="15884" max="15884" width="15.42578125" style="110" customWidth="1"/>
    <col min="15885" max="15885" width="12.42578125" style="110" customWidth="1"/>
    <col min="15886" max="16128" width="9.28515625" style="110"/>
    <col min="16129" max="16129" width="27.7109375" style="110" customWidth="1"/>
    <col min="16130" max="16130" width="18.42578125" style="110" customWidth="1"/>
    <col min="16131" max="16131" width="18" style="110" customWidth="1"/>
    <col min="16132" max="16133" width="16.7109375" style="110" customWidth="1"/>
    <col min="16134" max="16134" width="16.5703125" style="110" customWidth="1"/>
    <col min="16135" max="16135" width="18.42578125" style="110" customWidth="1"/>
    <col min="16136" max="16136" width="18.5703125" style="110" customWidth="1"/>
    <col min="16137" max="16137" width="21.28515625" style="110" customWidth="1"/>
    <col min="16138" max="16138" width="22.28515625" style="110" customWidth="1"/>
    <col min="16139" max="16139" width="20.5703125" style="110" customWidth="1"/>
    <col min="16140" max="16140" width="15.42578125" style="110" customWidth="1"/>
    <col min="16141" max="16141" width="12.42578125" style="110" customWidth="1"/>
    <col min="16142" max="16384" width="9.28515625" style="110"/>
  </cols>
  <sheetData>
    <row r="1" spans="1:13" s="134" customFormat="1" x14ac:dyDescent="0.25">
      <c r="A1" s="135" t="s">
        <v>60</v>
      </c>
    </row>
    <row r="2" spans="1:13" x14ac:dyDescent="0.25">
      <c r="F2" s="134"/>
    </row>
    <row r="3" spans="1:13" ht="37.5" customHeight="1" x14ac:dyDescent="0.25">
      <c r="A3" s="131"/>
      <c r="B3" s="133" t="s">
        <v>59</v>
      </c>
      <c r="C3" s="133"/>
      <c r="D3" s="128" t="s">
        <v>58</v>
      </c>
      <c r="E3" s="128" t="s">
        <v>57</v>
      </c>
      <c r="F3" s="128" t="s">
        <v>56</v>
      </c>
      <c r="G3" s="128" t="s">
        <v>55</v>
      </c>
      <c r="H3" s="128"/>
      <c r="I3" s="128" t="s">
        <v>54</v>
      </c>
      <c r="J3" s="132" t="s">
        <v>53</v>
      </c>
    </row>
    <row r="4" spans="1:13" ht="76.900000000000006" customHeight="1" x14ac:dyDescent="0.25">
      <c r="A4" s="131"/>
      <c r="B4" s="130" t="s">
        <v>52</v>
      </c>
      <c r="C4" s="130" t="s">
        <v>51</v>
      </c>
      <c r="D4" s="128"/>
      <c r="E4" s="128"/>
      <c r="F4" s="128"/>
      <c r="G4" s="129" t="s">
        <v>50</v>
      </c>
      <c r="H4" s="129" t="s">
        <v>49</v>
      </c>
      <c r="I4" s="128"/>
      <c r="J4" s="127"/>
    </row>
    <row r="5" spans="1:13" x14ac:dyDescent="0.25">
      <c r="A5" s="126" t="s">
        <v>11</v>
      </c>
      <c r="B5" s="120">
        <f>'налог КБ МО'!B18</f>
        <v>152266.51999999999</v>
      </c>
      <c r="C5" s="120">
        <f>'налог КБ МО'!C18</f>
        <v>127112.57</v>
      </c>
      <c r="D5" s="119">
        <f>B5/C5*100</f>
        <v>119.78871955779039</v>
      </c>
      <c r="E5" s="119">
        <v>19308</v>
      </c>
      <c r="F5" s="119">
        <v>19188</v>
      </c>
      <c r="G5" s="119">
        <f>(B5/E5)*1000</f>
        <v>7886.188108556039</v>
      </c>
      <c r="H5" s="119">
        <f>(C5/F5)*1000</f>
        <v>6624.5867208672089</v>
      </c>
      <c r="I5" s="119">
        <f>G5-H5</f>
        <v>1261.6013876888301</v>
      </c>
      <c r="J5" s="125">
        <f>RANK(G5,$G$5:$G$14)</f>
        <v>7</v>
      </c>
      <c r="K5" s="124"/>
      <c r="L5" s="124"/>
    </row>
    <row r="6" spans="1:13" x14ac:dyDescent="0.25">
      <c r="A6" s="126" t="s">
        <v>12</v>
      </c>
      <c r="B6" s="120">
        <f>'налог КБ МО'!B19</f>
        <v>79398.28</v>
      </c>
      <c r="C6" s="120">
        <f>'налог КБ МО'!C19</f>
        <v>74791.320000000007</v>
      </c>
      <c r="D6" s="119">
        <f>B6/C6*100</f>
        <v>106.15975222793233</v>
      </c>
      <c r="E6" s="119">
        <v>11667</v>
      </c>
      <c r="F6" s="119">
        <v>11574</v>
      </c>
      <c r="G6" s="119">
        <f>(B6/E6)*1000</f>
        <v>6805.3724179309156</v>
      </c>
      <c r="H6" s="119">
        <f>(C6/F6)*1000</f>
        <v>6462.0114048729911</v>
      </c>
      <c r="I6" s="119">
        <f>G6-H6</f>
        <v>343.36101305792454</v>
      </c>
      <c r="J6" s="125">
        <f>RANK(G6,$G$5:$G$14)</f>
        <v>9</v>
      </c>
      <c r="K6" s="124"/>
      <c r="L6" s="124"/>
    </row>
    <row r="7" spans="1:13" x14ac:dyDescent="0.25">
      <c r="A7" s="126" t="s">
        <v>13</v>
      </c>
      <c r="B7" s="120">
        <f>'налог КБ МО'!B20</f>
        <v>100209.45</v>
      </c>
      <c r="C7" s="120">
        <f>'налог КБ МО'!C20</f>
        <v>89762.81</v>
      </c>
      <c r="D7" s="119">
        <f>B7/C7*100</f>
        <v>111.63804920991221</v>
      </c>
      <c r="E7" s="119">
        <v>14554</v>
      </c>
      <c r="F7" s="119">
        <v>14685</v>
      </c>
      <c r="G7" s="119">
        <f>(B7/E7)*1000</f>
        <v>6885.3545417067471</v>
      </c>
      <c r="H7" s="119">
        <f>(C7/F7)*1000</f>
        <v>6112.5509022812385</v>
      </c>
      <c r="I7" s="119">
        <f>G7-H7</f>
        <v>772.80363942550866</v>
      </c>
      <c r="J7" s="125">
        <f>RANK(G7,$G$5:$G$14)</f>
        <v>8</v>
      </c>
      <c r="K7" s="124"/>
      <c r="L7" s="124"/>
    </row>
    <row r="8" spans="1:13" x14ac:dyDescent="0.25">
      <c r="A8" s="126" t="s">
        <v>14</v>
      </c>
      <c r="B8" s="120">
        <f>'налог КБ МО'!B21</f>
        <v>127052.41</v>
      </c>
      <c r="C8" s="120">
        <f>'налог КБ МО'!C21</f>
        <v>111865.95</v>
      </c>
      <c r="D8" s="119">
        <f>B8/C8*100</f>
        <v>113.57558756708363</v>
      </c>
      <c r="E8" s="119">
        <v>14234</v>
      </c>
      <c r="F8" s="119">
        <v>14312</v>
      </c>
      <c r="G8" s="119">
        <f>(B8/E8)*1000</f>
        <v>8925.9807503161446</v>
      </c>
      <c r="H8" s="119">
        <f>(C8/F8)*1000</f>
        <v>7816.2346282839571</v>
      </c>
      <c r="I8" s="119">
        <f>G8-H8</f>
        <v>1109.7461220321875</v>
      </c>
      <c r="J8" s="125">
        <f>RANK(G8,$G$5:$G$14)</f>
        <v>5</v>
      </c>
      <c r="K8" s="124"/>
      <c r="L8" s="124"/>
    </row>
    <row r="9" spans="1:13" x14ac:dyDescent="0.25">
      <c r="A9" s="126" t="s">
        <v>15</v>
      </c>
      <c r="B9" s="120">
        <f>'налог КБ МО'!B22</f>
        <v>91175.46</v>
      </c>
      <c r="C9" s="120">
        <f>'налог КБ МО'!C22</f>
        <v>84374.17</v>
      </c>
      <c r="D9" s="119">
        <f>B9/C9*100</f>
        <v>108.06086744319974</v>
      </c>
      <c r="E9" s="119">
        <v>13722</v>
      </c>
      <c r="F9" s="119">
        <v>13735</v>
      </c>
      <c r="G9" s="119">
        <f>(B9/E9)*1000</f>
        <v>6644.4731088762583</v>
      </c>
      <c r="H9" s="119">
        <f>(C9/F9)*1000</f>
        <v>6143.0047324353836</v>
      </c>
      <c r="I9" s="119">
        <f>G9-H9</f>
        <v>501.46837644087464</v>
      </c>
      <c r="J9" s="125">
        <f>RANK(G9,$G$5:$G$14)</f>
        <v>10</v>
      </c>
      <c r="K9" s="124"/>
      <c r="L9" s="124"/>
    </row>
    <row r="10" spans="1:13" x14ac:dyDescent="0.25">
      <c r="A10" s="126" t="s">
        <v>16</v>
      </c>
      <c r="B10" s="120">
        <f>'налог КБ МО'!B23</f>
        <v>138417.13</v>
      </c>
      <c r="C10" s="120">
        <f>'налог КБ МО'!C23</f>
        <v>106510.54</v>
      </c>
      <c r="D10" s="119">
        <f>B10/C10*100</f>
        <v>129.956274749898</v>
      </c>
      <c r="E10" s="119">
        <v>16145</v>
      </c>
      <c r="F10" s="119">
        <v>16317</v>
      </c>
      <c r="G10" s="119">
        <f>(B10/E10)*1000</f>
        <v>8573.3744193248695</v>
      </c>
      <c r="H10" s="119">
        <f>(C10/F10)*1000</f>
        <v>6527.5810504381925</v>
      </c>
      <c r="I10" s="119">
        <f>G10-H10</f>
        <v>2045.7933688866769</v>
      </c>
      <c r="J10" s="125">
        <f>RANK(G10,$G$5:$G$14)</f>
        <v>6</v>
      </c>
      <c r="K10" s="124"/>
      <c r="L10" s="124"/>
    </row>
    <row r="11" spans="1:13" x14ac:dyDescent="0.25">
      <c r="A11" s="126" t="s">
        <v>17</v>
      </c>
      <c r="B11" s="120">
        <f>'налог КБ МО'!B24</f>
        <v>163539.51999999999</v>
      </c>
      <c r="C11" s="120">
        <f>'налог КБ МО'!C24</f>
        <v>159175.26999999999</v>
      </c>
      <c r="D11" s="119">
        <f>B11/C11*100</f>
        <v>102.74178897262118</v>
      </c>
      <c r="E11" s="119">
        <v>12452</v>
      </c>
      <c r="F11" s="119">
        <v>12389</v>
      </c>
      <c r="G11" s="119">
        <f>(B11/E11)*1000</f>
        <v>13133.594603276581</v>
      </c>
      <c r="H11" s="119">
        <f>(C11/F11)*1000</f>
        <v>12848.11284203729</v>
      </c>
      <c r="I11" s="119">
        <f>G11-H11</f>
        <v>285.48176123929079</v>
      </c>
      <c r="J11" s="125">
        <f>RANK(G11,$G$5:$G$14)</f>
        <v>1</v>
      </c>
      <c r="K11" s="124"/>
      <c r="L11" s="124"/>
    </row>
    <row r="12" spans="1:13" x14ac:dyDescent="0.25">
      <c r="A12" s="126" t="s">
        <v>18</v>
      </c>
      <c r="B12" s="120">
        <f>'налог КБ МО'!B25</f>
        <v>379625.49</v>
      </c>
      <c r="C12" s="120">
        <f>'налог КБ МО'!C25</f>
        <v>321149.28999999998</v>
      </c>
      <c r="D12" s="119">
        <f>B12/C12*100</f>
        <v>118.20841640347393</v>
      </c>
      <c r="E12" s="119">
        <v>34242</v>
      </c>
      <c r="F12" s="119">
        <v>33939</v>
      </c>
      <c r="G12" s="119">
        <f>(B12/E12)*1000</f>
        <v>11086.545470474855</v>
      </c>
      <c r="H12" s="119">
        <f>(C12/F12)*1000</f>
        <v>9462.5442706031408</v>
      </c>
      <c r="I12" s="119">
        <f>G12-H12</f>
        <v>1624.0011998717146</v>
      </c>
      <c r="J12" s="125">
        <f>RANK(G12,$G$5:$G$14)</f>
        <v>3</v>
      </c>
      <c r="K12" s="124"/>
      <c r="L12" s="124"/>
    </row>
    <row r="13" spans="1:13" x14ac:dyDescent="0.25">
      <c r="A13" s="126" t="s">
        <v>19</v>
      </c>
      <c r="B13" s="120">
        <f>'налог КБ МО'!B26</f>
        <v>74152.039999999994</v>
      </c>
      <c r="C13" s="120">
        <f>'налог КБ МО'!C26</f>
        <v>71166.570000000007</v>
      </c>
      <c r="D13" s="119">
        <f>B13/C13*100</f>
        <v>104.19504551083463</v>
      </c>
      <c r="E13" s="119">
        <v>8192</v>
      </c>
      <c r="F13" s="119">
        <v>8315</v>
      </c>
      <c r="G13" s="119">
        <f>(B13/E13)*1000</f>
        <v>9051.7626953125</v>
      </c>
      <c r="H13" s="119">
        <f>(C13/F13)*1000</f>
        <v>8558.8177991581488</v>
      </c>
      <c r="I13" s="119">
        <f>G13-H13</f>
        <v>492.94489615435123</v>
      </c>
      <c r="J13" s="125">
        <f>RANK(G13,$G$5:$G$14)</f>
        <v>4</v>
      </c>
      <c r="K13" s="124"/>
      <c r="L13" s="124"/>
    </row>
    <row r="14" spans="1:13" x14ac:dyDescent="0.25">
      <c r="A14" s="126" t="s">
        <v>20</v>
      </c>
      <c r="B14" s="120">
        <f>'налог КБ МО'!B27</f>
        <v>119036.48</v>
      </c>
      <c r="C14" s="120">
        <f>'налог КБ МО'!C27</f>
        <v>117060.61</v>
      </c>
      <c r="D14" s="119">
        <f>B14/C14*100</f>
        <v>101.68790338611767</v>
      </c>
      <c r="E14" s="119">
        <v>10505</v>
      </c>
      <c r="F14" s="119">
        <v>10395</v>
      </c>
      <c r="G14" s="119">
        <f>(B14/E14)*1000</f>
        <v>11331.411708710137</v>
      </c>
      <c r="H14" s="119">
        <f>(C14/F14)*1000</f>
        <v>11261.241943241943</v>
      </c>
      <c r="I14" s="119">
        <f>G14-H14</f>
        <v>70.169765468193873</v>
      </c>
      <c r="J14" s="125">
        <f>RANK(G14,$G$5:$G$14)</f>
        <v>2</v>
      </c>
      <c r="K14" s="124"/>
      <c r="L14" s="124"/>
    </row>
    <row r="15" spans="1:13" s="115" customFormat="1" x14ac:dyDescent="0.25">
      <c r="A15" s="117" t="s">
        <v>48</v>
      </c>
      <c r="B15" s="116">
        <f>SUM(B5:B14)</f>
        <v>1424872.78</v>
      </c>
      <c r="C15" s="116">
        <f>SUM(C5:C14)</f>
        <v>1262969.1000000001</v>
      </c>
      <c r="D15" s="116">
        <f>B15/C15*100</f>
        <v>112.81929066989842</v>
      </c>
      <c r="E15" s="116">
        <f>SUM(E5:E14)</f>
        <v>155021</v>
      </c>
      <c r="F15" s="116">
        <f>SUM(F5:F14)</f>
        <v>154849</v>
      </c>
      <c r="G15" s="116">
        <f>(B15/E15)*1000</f>
        <v>9191.4823152992176</v>
      </c>
      <c r="H15" s="116">
        <f>(C15/F15)*1000</f>
        <v>8156.1333944681601</v>
      </c>
      <c r="I15" s="116">
        <f>G15-H15</f>
        <v>1035.3489208310575</v>
      </c>
      <c r="J15" s="116"/>
      <c r="K15" s="123"/>
      <c r="M15" s="122"/>
    </row>
    <row r="16" spans="1:13" x14ac:dyDescent="0.25">
      <c r="A16" s="121" t="s">
        <v>21</v>
      </c>
      <c r="B16" s="120">
        <f>'налог КБ МО'!B28</f>
        <v>981867.81</v>
      </c>
      <c r="C16" s="120">
        <f>'налог КБ МО'!C28</f>
        <v>917530.4</v>
      </c>
      <c r="D16" s="119">
        <f>B16/C16*100</f>
        <v>107.01201943826604</v>
      </c>
      <c r="E16" s="119">
        <v>63845</v>
      </c>
      <c r="F16" s="119">
        <v>63214</v>
      </c>
      <c r="G16" s="119">
        <f>(B16/E16)*1000</f>
        <v>15378.930378259849</v>
      </c>
      <c r="H16" s="119">
        <f>(C16/F16)*1000</f>
        <v>14514.670800771981</v>
      </c>
      <c r="I16" s="119">
        <f>G16-H16</f>
        <v>864.25957748786823</v>
      </c>
      <c r="J16" s="119"/>
      <c r="K16" s="118"/>
    </row>
    <row r="17" spans="1:10" s="115" customFormat="1" x14ac:dyDescent="0.25">
      <c r="A17" s="117" t="s">
        <v>24</v>
      </c>
      <c r="B17" s="116">
        <f>B15+B16</f>
        <v>2406740.59</v>
      </c>
      <c r="C17" s="116">
        <f>C15+C16</f>
        <v>2180499.5</v>
      </c>
      <c r="D17" s="116">
        <f>B17/C17*100</f>
        <v>110.37565429389001</v>
      </c>
      <c r="E17" s="116">
        <f>E15+E16</f>
        <v>218866</v>
      </c>
      <c r="F17" s="116">
        <f>F15+F16</f>
        <v>218063</v>
      </c>
      <c r="G17" s="116">
        <f>(B17/E17)*1000</f>
        <v>10996.411457238675</v>
      </c>
      <c r="H17" s="116">
        <f>(C17/F17)*1000</f>
        <v>9999.4015490936108</v>
      </c>
      <c r="I17" s="116">
        <f>G17-H17</f>
        <v>997.0099081450644</v>
      </c>
      <c r="J17" s="116"/>
    </row>
    <row r="18" spans="1:10" x14ac:dyDescent="0.25">
      <c r="B18" s="114"/>
      <c r="C18" s="114"/>
      <c r="E18" s="113"/>
      <c r="F18" s="113"/>
    </row>
    <row r="19" spans="1:10" ht="93.75" hidden="1" x14ac:dyDescent="0.25">
      <c r="C19" s="110" t="s">
        <v>47</v>
      </c>
      <c r="D19" s="110" t="s">
        <v>46</v>
      </c>
      <c r="E19" s="112">
        <v>218541</v>
      </c>
    </row>
  </sheetData>
  <mergeCells count="8">
    <mergeCell ref="I3:I4"/>
    <mergeCell ref="J3:J4"/>
    <mergeCell ref="A3:A4"/>
    <mergeCell ref="B3:C3"/>
    <mergeCell ref="D3:D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1F82F6C-FE0A-42FF-9A3F-3E43CDD007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налоговые на душу населения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'налоговые на душу населения'!Область_печати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2020-01-24T07:34:36Z</cp:lastPrinted>
  <dcterms:created xsi:type="dcterms:W3CDTF">2020-01-24T05:03:59Z</dcterms:created>
  <dcterms:modified xsi:type="dcterms:W3CDTF">2020-01-24T07:46:21Z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