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<sst xmlns="http://schemas.openxmlformats.org/spreadsheetml/2006/main" count="153" uniqueCount="153">
  <si>
    <t>Доходы бюджета - Всего</t>
  </si>
  <si>
    <t>00085000000000000000</t>
  </si>
  <si>
    <t>НАЛОГОВЫЕ И НЕНАЛОГОВЫЕ ДОХОДЫ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</si>
  <si>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</si>
  <si>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</si>
  <si>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</si>
  <si>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</si>
  <si>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</si>
  <si>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</si>
  <si>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</si>
  <si>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</si>
  <si>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</si>
  <si>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</si>
  <si>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</si>
  <si>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</si>
  <si>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</si>
  <si>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</si>
  <si>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</si>
  <si>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</si>
  <si>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</si>
  <si>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</si>
  <si>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</si>
  <si>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</si>
  <si>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</si>
  <si>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</si>
  <si>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</si>
  <si>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</si>
  <si>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</si>
  <si>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</si>
  <si>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</si>
  <si>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</si>
  <si>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</si>
  <si>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</si>
  <si>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</si>
  <si>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</si>
  <si>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</si>
  <si>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</si>
  <si>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</si>
  <si>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</si>
  <si>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</si>
  <si>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</si>
  <si>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</si>
  <si>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</si>
  <si>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</si>
  <si>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</si>
  <si>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</si>
  <si>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</si>
  <si>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</si>
  <si>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</si>
  <si>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</si>
  <si>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</si>
  <si>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</si>
  <si>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</si>
  <si>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</si>
  <si>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</si>
  <si>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</si>
  <si>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</si>
  <si>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</si>
  <si>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</si>
  <si>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</si>
  <si>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</si>
  <si>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</si>
  <si>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</si>
  <si>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</si>
  <si>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</si>
  <si>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</si>
  <si>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</si>
  <si>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</si>
  <si>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</si>
  <si>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</si>
  <si>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</si>
  <si>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</si>
  <si>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</si>
  <si>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</si>
  <si>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</si>
  <si>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</si>
  <si>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</si>
  <si>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</si>
  <si>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</si>
  <si>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</si>
  <si>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</si>
  <si>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</si>
  <si>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</si>
  <si>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</si>
  <si>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</si>
  <si>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</si>
  <si>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</si>
  <si>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</si>
  <si>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</si>
  <si>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</si>
  <si>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</si>
  <si>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</si>
  <si>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</si>
  <si>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</si>
  <si>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</si>
  <si>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</si>
  <si>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</si>
  <si>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00020215009000000150</t>
  </si>
  <si>
    <t>00020220000000000150</t>
  </si>
  <si>
    <t>00020230000000000150</t>
  </si>
  <si>
    <t>00020240000000000150</t>
  </si>
  <si>
    <t>00020302000020000150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</si>
  <si>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</si>
  <si>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</si>
  <si>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</si>
  <si>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</si>
  <si>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</si>
  <si>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</si>
  <si>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</si>
  <si>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</si>
  <si>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</si>
  <si>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</si>
  <si>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00021800000020000150</t>
  </si>
  <si>
    <t>Налог на прибыль организаций, зачислявшийся до 1 января 2005 года в местные бюджеты</t>
  </si>
  <si>
    <t>00010901000000000110</t>
  </si>
  <si>
    <t>Утверждено на 2021 год</t>
  </si>
  <si>
    <t>Дотации бюджетам субъектов Российской Федерации на выравнивание бюджетной обеспеченности</t>
  </si>
  <si>
    <t>00020215001020000150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</si>
  <si>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</si>
  <si>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00020215009020000150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</si>
  <si>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</si>
  <si>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00020302040020000150</t>
  </si>
  <si>
    <t>Налог на профессиональный доход</t>
  </si>
  <si>
    <t>00010506000010000110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</si>
  <si>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</si>
  <si>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00010802000010000110</t>
  </si>
  <si>
    <t>Налоги на имущество</t>
  </si>
  <si>
    <t>00010904000000000110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</si>
  <si>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</si>
  <si>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</si>
  <si>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00011601000010000140</t>
  </si>
  <si>
    <t>00011607000000000140</t>
  </si>
  <si>
    <t>абсолютное отклонение факта от годового плана, тыс. руб.</t>
  </si>
  <si>
    <t>процент исполнения плана, %</t>
  </si>
  <si>
    <t>Показатели исполнения годового плана</t>
  </si>
  <si>
    <t>00010000000000000000</t>
  </si>
  <si>
    <t>Сведения об исполнении республиканского бюджета Республики Алтай за 1 полугодие  2021 года по доходам в разрезе видов доходов  в сравнении с запланированными значениями на 2021 год</t>
  </si>
  <si>
    <t>Исполнено на 01.07.2021 года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</si>
  <si>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</si>
  <si>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00020215549020000150</t>
  </si>
  <si>
    <t>Предоставление негосударственными организациями грантов для получателей средств бюджетов субъектов Российской Федерации</t>
  </si>
  <si>
    <t>00020402010020000150</t>
  </si>
  <si>
    <t>00020702030020000150</t>
  </si>
  <si>
    <t>Прочие налоги и сборы (по отмененным налогам и сборам субъектов Российской Федерации)</t>
  </si>
  <si>
    <t>00010906000020000110</t>
  </si>
  <si>
    <t>Доходы от размещения средств бюджетов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</si>
  <si>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</si>
  <si>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</si>
  <si>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Прочие неналоговые доходы</t>
  </si>
  <si>
    <t>00011705000000000180</t>
  </si>
  <si>
    <t xml:space="preserve">  '00011102000000000120</t>
  </si>
  <si>
    <t>00011611000000000140</t>
  </si>
  <si>
    <t>Платежи, уплачиваемые в целях возмещения вреда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</si>
</sst>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  <numFmt numFmtId="189" formatCode="_(* #,##0.00_);_(* \(#,##0.00\);_(* &quot;-&quot;??_);_(@_)"/>
    <numFmt numFmtId="190" formatCode="#,##0.0\ _₽;[Red]\-#,##0.0\ _₽"/>
    <numFmt numFmtId="191" formatCode="#,##0.0_ ;[Red]\-#,##0.0\ "/>
    <numFmt numFmtId="192" formatCode="000000"/>
    <numFmt numFmtId="193" formatCode="000\1\1\10\200000000\1\2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5" fillId="20" borderId="1">
      <alignment horizontal="center" vertical="top" shrinkToFit="1"/>
      <protection/>
    </xf>
    <xf numFmtId="0" fontId="35" fillId="20" borderId="2">
      <alignment horizontal="left" vertical="top" wrapText="1"/>
      <protection/>
    </xf>
    <xf numFmtId="0" fontId="6" fillId="0" borderId="3">
      <alignment horizontal="center" vertical="top" wrapText="1"/>
      <protection/>
    </xf>
    <xf numFmtId="0" fontId="6" fillId="0" borderId="4">
      <alignment horizontal="center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5" applyNumberFormat="0" applyAlignment="0" applyProtection="0"/>
    <xf numFmtId="0" fontId="37" fillId="28" borderId="6" applyNumberFormat="0" applyAlignment="0" applyProtection="0"/>
    <xf numFmtId="0" fontId="38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9" borderId="1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3" fillId="0" borderId="14" xfId="13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wrapText="1"/>
    </xf>
    <xf numFmtId="0" fontId="54" fillId="0" borderId="14" xfId="131" applyFont="1" applyFill="1" applyBorder="1" applyAlignment="1">
      <alignment horizontal="center" vertical="center" wrapText="1"/>
      <protection/>
    </xf>
    <xf numFmtId="190" fontId="53" fillId="0" borderId="14" xfId="142" applyNumberFormat="1" applyFont="1" applyFill="1" applyBorder="1" applyAlignment="1">
      <alignment horizontal="center" vertical="center" wrapText="1"/>
    </xf>
    <xf numFmtId="190" fontId="3" fillId="0" borderId="14" xfId="0" applyNumberFormat="1" applyFont="1" applyFill="1" applyBorder="1" applyAlignment="1">
      <alignment horizontal="center" vertical="center"/>
    </xf>
    <xf numFmtId="190" fontId="54" fillId="0" borderId="14" xfId="142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6" fillId="0" borderId="14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center" vertical="center" wrapText="1"/>
    </xf>
    <xf numFmtId="4" fontId="58" fillId="0" borderId="14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0" fontId="53" fillId="0" borderId="15" xfId="131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justify" vertical="top" wrapText="1"/>
    </xf>
    <xf numFmtId="0" fontId="57" fillId="0" borderId="14" xfId="131" applyFont="1" applyFill="1" applyBorder="1" applyAlignment="1">
      <alignment horizontal="left" vertical="top" wrapText="1"/>
      <protection/>
    </xf>
    <xf numFmtId="0" fontId="55" fillId="0" borderId="14" xfId="131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horizontal="justify" vertical="top" wrapText="1"/>
    </xf>
    <xf numFmtId="0" fontId="55" fillId="0" borderId="15" xfId="131" applyFont="1" applyFill="1" applyBorder="1" applyAlignment="1">
      <alignment horizontal="left" vertical="top" wrapText="1"/>
      <protection/>
    </xf>
    <xf numFmtId="0" fontId="53" fillId="0" borderId="14" xfId="131" applyFont="1" applyFill="1" applyBorder="1" applyAlignment="1" quotePrefix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" fillId="0" borderId="14" xfId="35" applyNumberFormat="1" applyFont="1" applyFill="1" applyBorder="1" applyAlignment="1" applyProtection="1">
      <alignment horizontal="center" vertical="top" wrapText="1"/>
      <protection/>
    </xf>
    <xf numFmtId="0" fontId="3" fillId="0" borderId="14" xfId="35" applyNumberFormat="1" applyFont="1" applyFill="1" applyBorder="1" applyAlignment="1">
      <alignment horizontal="center" vertical="top" wrapText="1"/>
      <protection/>
    </xf>
    <xf numFmtId="49" fontId="3" fillId="0" borderId="14" xfId="36" applyNumberFormat="1" applyFont="1" applyFill="1" applyBorder="1" applyAlignment="1" applyProtection="1">
      <alignment horizontal="center" vertical="center" wrapText="1"/>
      <protection/>
    </xf>
    <xf numFmtId="49" fontId="3" fillId="0" borderId="14" xfId="36" applyNumberFormat="1" applyFont="1" applyFill="1" applyBorder="1" applyAlignment="1">
      <alignment horizontal="center" vertical="center" wrapText="1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3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3" xfId="33"/>
    <cellStyle name="ex74" xfId="34"/>
    <cellStyle name="xl28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0" xfId="57"/>
    <cellStyle name="Обычный 2 10 2" xfId="58"/>
    <cellStyle name="Обычный 2 11" xfId="59"/>
    <cellStyle name="Обычный 2 11 2" xfId="60"/>
    <cellStyle name="Обычный 2 12" xfId="61"/>
    <cellStyle name="Обычный 2 12 2" xfId="62"/>
    <cellStyle name="Обычный 2 13" xfId="63"/>
    <cellStyle name="Обычный 2 13 2" xfId="64"/>
    <cellStyle name="Обычный 2 14" xfId="65"/>
    <cellStyle name="Обычный 2 14 2" xfId="66"/>
    <cellStyle name="Обычный 2 15" xfId="67"/>
    <cellStyle name="Обычный 2 15 2" xfId="68"/>
    <cellStyle name="Обычный 2 16" xfId="69"/>
    <cellStyle name="Обычный 2 16 2" xfId="70"/>
    <cellStyle name="Обычный 2 17" xfId="71"/>
    <cellStyle name="Обычный 2 17 2" xfId="72"/>
    <cellStyle name="Обычный 2 18" xfId="73"/>
    <cellStyle name="Обычный 2 18 2" xfId="74"/>
    <cellStyle name="Обычный 2 19" xfId="75"/>
    <cellStyle name="Обычный 2 19 2" xfId="76"/>
    <cellStyle name="Обычный 2 2" xfId="77"/>
    <cellStyle name="Обычный 2 2 2" xfId="78"/>
    <cellStyle name="Обычный 2 20" xfId="79"/>
    <cellStyle name="Обычный 2 20 2" xfId="80"/>
    <cellStyle name="Обычный 2 21" xfId="81"/>
    <cellStyle name="Обычный 2 21 2" xfId="82"/>
    <cellStyle name="Обычный 2 22" xfId="83"/>
    <cellStyle name="Обычный 2 22 2" xfId="84"/>
    <cellStyle name="Обычный 2 23" xfId="85"/>
    <cellStyle name="Обычный 2 23 2" xfId="86"/>
    <cellStyle name="Обычный 2 24" xfId="87"/>
    <cellStyle name="Обычный 2 24 2" xfId="88"/>
    <cellStyle name="Обычный 2 25" xfId="89"/>
    <cellStyle name="Обычный 2 25 2" xfId="90"/>
    <cellStyle name="Обычный 2 26" xfId="91"/>
    <cellStyle name="Обычный 2 26 2" xfId="92"/>
    <cellStyle name="Обычный 2 27" xfId="93"/>
    <cellStyle name="Обычный 2 27 2" xfId="94"/>
    <cellStyle name="Обычный 2 28" xfId="95"/>
    <cellStyle name="Обычный 2 28 2" xfId="96"/>
    <cellStyle name="Обычный 2 29" xfId="97"/>
    <cellStyle name="Обычный 2 29 2" xfId="98"/>
    <cellStyle name="Обычный 2 3" xfId="99"/>
    <cellStyle name="Обычный 2 3 2" xfId="100"/>
    <cellStyle name="Обычный 2 30" xfId="101"/>
    <cellStyle name="Обычный 2 30 2" xfId="102"/>
    <cellStyle name="Обычный 2 31" xfId="103"/>
    <cellStyle name="Обычный 2 31 2" xfId="104"/>
    <cellStyle name="Обычный 2 32" xfId="105"/>
    <cellStyle name="Обычный 2 32 2" xfId="106"/>
    <cellStyle name="Обычный 2 33" xfId="107"/>
    <cellStyle name="Обычный 2 33 2" xfId="108"/>
    <cellStyle name="Обычный 2 34" xfId="109"/>
    <cellStyle name="Обычный 2 34 2" xfId="110"/>
    <cellStyle name="Обычный 2 35" xfId="111"/>
    <cellStyle name="Обычный 2 35 2" xfId="112"/>
    <cellStyle name="Обычный 2 36" xfId="113"/>
    <cellStyle name="Обычный 2 36 2" xfId="114"/>
    <cellStyle name="Обычный 2 4" xfId="115"/>
    <cellStyle name="Обычный 2 4 2" xfId="116"/>
    <cellStyle name="Обычный 2 5" xfId="117"/>
    <cellStyle name="Обычный 2 5 2" xfId="118"/>
    <cellStyle name="Обычный 2 6" xfId="119"/>
    <cellStyle name="Обычный 2 6 2" xfId="120"/>
    <cellStyle name="Обычный 2 7" xfId="121"/>
    <cellStyle name="Обычный 2 7 2" xfId="122"/>
    <cellStyle name="Обычный 2 8" xfId="123"/>
    <cellStyle name="Обычный 2 8 2" xfId="124"/>
    <cellStyle name="Обычный 2 9" xfId="125"/>
    <cellStyle name="Обычный 2 9 2" xfId="126"/>
    <cellStyle name="Обычный 3" xfId="127"/>
    <cellStyle name="Обычный 4" xfId="128"/>
    <cellStyle name="Обычный 5" xfId="129"/>
    <cellStyle name="Обычный 6" xfId="130"/>
    <cellStyle name="Обычный 7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10" xfId="140"/>
    <cellStyle name="Финансовый 2" xfId="141"/>
    <cellStyle name="Финансовый 3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0" zoomScaleNormal="90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4" sqref="A54"/>
    </sheetView>
  </sheetViews>
  <sheetFormatPr defaultColWidth="22.28125" defaultRowHeight="15"/>
  <cols>
    <col min="1" max="1" width="43.85156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9" customWidth="1"/>
    <col min="6" max="6" width="14.421875" style="11" customWidth="1"/>
    <col min="7" max="7" width="7.1406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7" ht="33.75" customHeight="1">
      <c r="A1" s="37" t="s">
        <v>136</v>
      </c>
      <c r="B1" s="38"/>
      <c r="C1" s="38"/>
      <c r="D1" s="38"/>
      <c r="E1" s="38"/>
      <c r="F1" s="38"/>
      <c r="G1" s="13"/>
    </row>
    <row r="3" spans="2:6" ht="15.75">
      <c r="B3" s="2"/>
      <c r="D3" s="9"/>
      <c r="F3" s="10" t="s">
        <v>79</v>
      </c>
    </row>
    <row r="4" spans="1:6" s="2" customFormat="1" ht="31.5" customHeight="1">
      <c r="A4" s="39" t="s">
        <v>80</v>
      </c>
      <c r="B4" s="41" t="s">
        <v>81</v>
      </c>
      <c r="C4" s="43" t="s">
        <v>115</v>
      </c>
      <c r="D4" s="43" t="s">
        <v>137</v>
      </c>
      <c r="E4" s="44" t="s">
        <v>134</v>
      </c>
      <c r="F4" s="44"/>
    </row>
    <row r="5" spans="1:6" s="2" customFormat="1" ht="94.5">
      <c r="A5" s="40"/>
      <c r="B5" s="42"/>
      <c r="C5" s="43"/>
      <c r="D5" s="43"/>
      <c r="E5" s="8" t="s">
        <v>132</v>
      </c>
      <c r="F5" s="5" t="s">
        <v>133</v>
      </c>
    </row>
    <row r="6" spans="1:6" ht="15" customHeight="1">
      <c r="A6" s="31" t="s">
        <v>0</v>
      </c>
      <c r="B6" s="18" t="s">
        <v>1</v>
      </c>
      <c r="C6" s="17">
        <f>C7+C57</f>
        <v>26605805.42</v>
      </c>
      <c r="D6" s="17">
        <f>D7+D57</f>
        <v>12483261.42563</v>
      </c>
      <c r="E6" s="17">
        <f>D6-C6</f>
        <v>-14122543.994370002</v>
      </c>
      <c r="F6" s="19">
        <f>D6/C6*100</f>
        <v>46.91931414429625</v>
      </c>
    </row>
    <row r="7" spans="1:6" s="6" customFormat="1" ht="15.75">
      <c r="A7" s="32" t="s">
        <v>2</v>
      </c>
      <c r="B7" s="18" t="s">
        <v>135</v>
      </c>
      <c r="C7" s="17">
        <f>C8+C30</f>
        <v>7410683</v>
      </c>
      <c r="D7" s="17">
        <f>D8+D30</f>
        <v>3678015.44563</v>
      </c>
      <c r="E7" s="17">
        <f aca="true" t="shared" si="0" ref="E7:E55">D7-C7</f>
        <v>-3732667.55437</v>
      </c>
      <c r="F7" s="19">
        <f aca="true" t="shared" si="1" ref="F7:F52">D7/C7*100</f>
        <v>49.63126132409118</v>
      </c>
    </row>
    <row r="8" spans="1:6" s="6" customFormat="1" ht="15.75">
      <c r="A8" s="33" t="s">
        <v>3</v>
      </c>
      <c r="B8" s="12"/>
      <c r="C8" s="15">
        <f>C9+C12+C14++C17+C20+C22+C26</f>
        <v>7153506</v>
      </c>
      <c r="D8" s="15">
        <f>D9+D12+D14++D17+D20+D22+D26</f>
        <v>3520731.31963</v>
      </c>
      <c r="E8" s="15">
        <f t="shared" si="0"/>
        <v>-3632774.68037</v>
      </c>
      <c r="F8" s="16">
        <f t="shared" si="1"/>
        <v>49.216864005286354</v>
      </c>
    </row>
    <row r="9" spans="1:6" s="6" customFormat="1" ht="15.75">
      <c r="A9" s="34" t="s">
        <v>4</v>
      </c>
      <c r="B9" s="7" t="s">
        <v>5</v>
      </c>
      <c r="C9" s="15">
        <f>C10+C11</f>
        <v>3200182</v>
      </c>
      <c r="D9" s="15">
        <f>D10+D11</f>
        <v>1697357.539</v>
      </c>
      <c r="E9" s="15">
        <f t="shared" si="0"/>
        <v>-1502824.461</v>
      </c>
      <c r="F9" s="16">
        <f t="shared" si="1"/>
        <v>53.03940647750659</v>
      </c>
    </row>
    <row r="10" spans="1:6" ht="15.75">
      <c r="A10" s="33" t="s">
        <v>6</v>
      </c>
      <c r="B10" s="12" t="s">
        <v>7</v>
      </c>
      <c r="C10" s="15">
        <v>1070604</v>
      </c>
      <c r="D10" s="15">
        <v>617861.959</v>
      </c>
      <c r="E10" s="15">
        <f t="shared" si="0"/>
        <v>-452742.04099999997</v>
      </c>
      <c r="F10" s="16">
        <f t="shared" si="1"/>
        <v>57.71153096756597</v>
      </c>
    </row>
    <row r="11" spans="1:6" ht="15.75">
      <c r="A11" s="33" t="s">
        <v>8</v>
      </c>
      <c r="B11" s="12" t="s">
        <v>9</v>
      </c>
      <c r="C11" s="15">
        <v>2129578</v>
      </c>
      <c r="D11" s="15">
        <v>1079495.58</v>
      </c>
      <c r="E11" s="15">
        <f t="shared" si="0"/>
        <v>-1050082.42</v>
      </c>
      <c r="F11" s="16">
        <f t="shared" si="1"/>
        <v>50.69058658569914</v>
      </c>
    </row>
    <row r="12" spans="1:6" ht="40.5" customHeight="1">
      <c r="A12" s="33" t="s">
        <v>10</v>
      </c>
      <c r="B12" s="12" t="s">
        <v>11</v>
      </c>
      <c r="C12" s="15">
        <v>3504269</v>
      </c>
      <c r="D12" s="15">
        <f>D13</f>
        <v>1640355.313</v>
      </c>
      <c r="E12" s="15">
        <f t="shared" si="0"/>
        <v>-1863913.687</v>
      </c>
      <c r="F12" s="16">
        <f t="shared" si="1"/>
        <v>46.81019958798826</v>
      </c>
    </row>
    <row r="13" spans="1:6" ht="38.25">
      <c r="A13" s="33" t="s">
        <v>12</v>
      </c>
      <c r="B13" s="12" t="s">
        <v>13</v>
      </c>
      <c r="C13" s="15">
        <v>3504269</v>
      </c>
      <c r="D13" s="15">
        <v>1640355.313</v>
      </c>
      <c r="E13" s="15">
        <f t="shared" si="0"/>
        <v>-1863913.687</v>
      </c>
      <c r="F13" s="16">
        <f t="shared" si="1"/>
        <v>46.81019958798826</v>
      </c>
    </row>
    <row r="14" spans="1:6" ht="15" customHeight="1">
      <c r="A14" s="33" t="s">
        <v>14</v>
      </c>
      <c r="B14" s="12" t="s">
        <v>15</v>
      </c>
      <c r="C14" s="15">
        <f>C15+C16</f>
        <v>1001</v>
      </c>
      <c r="D14" s="15">
        <f>D15+D16</f>
        <v>2232.519</v>
      </c>
      <c r="E14" s="15">
        <f t="shared" si="0"/>
        <v>1231.5189999999998</v>
      </c>
      <c r="F14" s="16">
        <f t="shared" si="1"/>
        <v>223.0288711288711</v>
      </c>
    </row>
    <row r="15" spans="1:6" ht="16.5" customHeight="1">
      <c r="A15" s="33" t="s">
        <v>16</v>
      </c>
      <c r="B15" s="12" t="s">
        <v>17</v>
      </c>
      <c r="C15" s="15">
        <v>1</v>
      </c>
      <c r="D15" s="15">
        <v>0</v>
      </c>
      <c r="E15" s="15">
        <f t="shared" si="0"/>
        <v>-1</v>
      </c>
      <c r="F15" s="16">
        <f t="shared" si="1"/>
        <v>0</v>
      </c>
    </row>
    <row r="16" spans="1:6" ht="15.75">
      <c r="A16" s="33" t="s">
        <v>122</v>
      </c>
      <c r="B16" s="12" t="s">
        <v>123</v>
      </c>
      <c r="C16" s="15">
        <v>1000</v>
      </c>
      <c r="D16" s="15">
        <v>2232.519</v>
      </c>
      <c r="E16" s="15">
        <f t="shared" si="0"/>
        <v>1232.5189999999998</v>
      </c>
      <c r="F16" s="16">
        <f t="shared" si="1"/>
        <v>223.25189999999998</v>
      </c>
    </row>
    <row r="17" spans="1:6" ht="15.75">
      <c r="A17" s="33" t="s">
        <v>18</v>
      </c>
      <c r="B17" s="12" t="s">
        <v>19</v>
      </c>
      <c r="C17" s="15">
        <f>C18+C19</f>
        <v>423495</v>
      </c>
      <c r="D17" s="15">
        <f>D18+D19</f>
        <v>167287.33299999998</v>
      </c>
      <c r="E17" s="15">
        <f t="shared" si="0"/>
        <v>-256207.66700000002</v>
      </c>
      <c r="F17" s="16">
        <f t="shared" si="1"/>
        <v>39.501607575059914</v>
      </c>
    </row>
    <row r="18" spans="1:6" ht="15.75">
      <c r="A18" s="33" t="s">
        <v>20</v>
      </c>
      <c r="B18" s="12" t="s">
        <v>21</v>
      </c>
      <c r="C18" s="15">
        <v>258520</v>
      </c>
      <c r="D18" s="15">
        <v>130706.908</v>
      </c>
      <c r="E18" s="15">
        <f t="shared" si="0"/>
        <v>-127813.092</v>
      </c>
      <c r="F18" s="16">
        <f t="shared" si="1"/>
        <v>50.559688998916904</v>
      </c>
    </row>
    <row r="19" spans="1:6" ht="15.75">
      <c r="A19" s="33" t="s">
        <v>22</v>
      </c>
      <c r="B19" s="12" t="s">
        <v>23</v>
      </c>
      <c r="C19" s="15">
        <v>164975</v>
      </c>
      <c r="D19" s="15">
        <v>36580.425</v>
      </c>
      <c r="E19" s="15">
        <f t="shared" si="0"/>
        <v>-128394.575</v>
      </c>
      <c r="F19" s="16">
        <f t="shared" si="1"/>
        <v>22.173314138505837</v>
      </c>
    </row>
    <row r="20" spans="1:6" ht="49.5" customHeight="1">
      <c r="A20" s="33" t="s">
        <v>24</v>
      </c>
      <c r="B20" s="12" t="s">
        <v>25</v>
      </c>
      <c r="C20" s="15">
        <f>C21</f>
        <v>1</v>
      </c>
      <c r="D20" s="15">
        <f>D21</f>
        <v>0</v>
      </c>
      <c r="E20" s="15">
        <f t="shared" si="0"/>
        <v>-1</v>
      </c>
      <c r="F20" s="16">
        <f t="shared" si="1"/>
        <v>0</v>
      </c>
    </row>
    <row r="21" spans="1:6" ht="38.25" customHeight="1">
      <c r="A21" s="33" t="s">
        <v>26</v>
      </c>
      <c r="B21" s="12" t="s">
        <v>27</v>
      </c>
      <c r="C21" s="15">
        <v>1</v>
      </c>
      <c r="D21" s="15">
        <v>0</v>
      </c>
      <c r="E21" s="15">
        <f t="shared" si="0"/>
        <v>-1</v>
      </c>
      <c r="F21" s="16">
        <f t="shared" si="1"/>
        <v>0</v>
      </c>
    </row>
    <row r="22" spans="1:6" ht="15.75">
      <c r="A22" s="33" t="s">
        <v>28</v>
      </c>
      <c r="B22" s="12" t="s">
        <v>29</v>
      </c>
      <c r="C22" s="15">
        <f>C23+C24+C25</f>
        <v>24558</v>
      </c>
      <c r="D22" s="15">
        <f>D23+D24+D25</f>
        <v>13496.497</v>
      </c>
      <c r="E22" s="15">
        <f t="shared" si="0"/>
        <v>-11061.503</v>
      </c>
      <c r="F22" s="16">
        <f t="shared" si="1"/>
        <v>54.95763905855525</v>
      </c>
    </row>
    <row r="23" spans="1:6" ht="53.25" customHeight="1">
      <c r="A23" s="33" t="s">
        <v>124</v>
      </c>
      <c r="B23" s="12" t="s">
        <v>125</v>
      </c>
      <c r="C23" s="15">
        <v>0</v>
      </c>
      <c r="D23" s="15">
        <v>0.15</v>
      </c>
      <c r="E23" s="15">
        <f t="shared" si="0"/>
        <v>0.15</v>
      </c>
      <c r="F23" s="16"/>
    </row>
    <row r="24" spans="1:6" ht="62.25" customHeight="1">
      <c r="A24" s="33" t="s">
        <v>91</v>
      </c>
      <c r="B24" s="12" t="s">
        <v>92</v>
      </c>
      <c r="C24" s="15">
        <v>856</v>
      </c>
      <c r="D24" s="15">
        <v>159</v>
      </c>
      <c r="E24" s="15">
        <f t="shared" si="0"/>
        <v>-697</v>
      </c>
      <c r="F24" s="16">
        <f t="shared" si="1"/>
        <v>18.574766355140188</v>
      </c>
    </row>
    <row r="25" spans="1:6" ht="38.25">
      <c r="A25" s="33" t="s">
        <v>30</v>
      </c>
      <c r="B25" s="12" t="s">
        <v>31</v>
      </c>
      <c r="C25" s="15">
        <v>23702</v>
      </c>
      <c r="D25" s="15">
        <v>13337.347</v>
      </c>
      <c r="E25" s="15">
        <f t="shared" si="0"/>
        <v>-10364.653</v>
      </c>
      <c r="F25" s="16">
        <f t="shared" si="1"/>
        <v>56.27097713273142</v>
      </c>
    </row>
    <row r="26" spans="1:6" ht="48" customHeight="1">
      <c r="A26" s="33" t="s">
        <v>32</v>
      </c>
      <c r="B26" s="12" t="s">
        <v>33</v>
      </c>
      <c r="C26" s="15">
        <f>C27+C28</f>
        <v>0</v>
      </c>
      <c r="D26" s="15">
        <f>D27+D28+D29</f>
        <v>2.11863</v>
      </c>
      <c r="E26" s="15">
        <f t="shared" si="0"/>
        <v>2.11863</v>
      </c>
      <c r="F26" s="16"/>
    </row>
    <row r="27" spans="1:6" ht="25.5">
      <c r="A27" s="33" t="s">
        <v>113</v>
      </c>
      <c r="B27" s="12" t="s">
        <v>114</v>
      </c>
      <c r="C27" s="15">
        <v>0</v>
      </c>
      <c r="D27" s="15">
        <v>1.3821400000000001</v>
      </c>
      <c r="E27" s="15">
        <f t="shared" si="0"/>
        <v>1.3821400000000001</v>
      </c>
      <c r="F27" s="16"/>
    </row>
    <row r="28" spans="1:6" ht="15.75">
      <c r="A28" s="33" t="s">
        <v>126</v>
      </c>
      <c r="B28" s="12" t="s">
        <v>127</v>
      </c>
      <c r="C28" s="15">
        <v>0</v>
      </c>
      <c r="D28" s="15">
        <v>0.48949000000000004</v>
      </c>
      <c r="E28" s="15">
        <f t="shared" si="0"/>
        <v>0.48949000000000004</v>
      </c>
      <c r="F28" s="16"/>
    </row>
    <row r="29" spans="1:6" ht="25.5">
      <c r="A29" s="33" t="s">
        <v>143</v>
      </c>
      <c r="B29" s="12" t="s">
        <v>144</v>
      </c>
      <c r="C29" s="15"/>
      <c r="D29" s="15">
        <v>0.247</v>
      </c>
      <c r="E29" s="15"/>
      <c r="F29" s="16"/>
    </row>
    <row r="30" spans="1:6" ht="15.75">
      <c r="A30" s="32" t="s">
        <v>34</v>
      </c>
      <c r="B30" s="14"/>
      <c r="C30" s="17">
        <f>C31+C36+C40+C43+C46+C49</f>
        <v>257177</v>
      </c>
      <c r="D30" s="17">
        <f>D31+D36+D40+D43+D46+D49+D54</f>
        <v>157284.12599999996</v>
      </c>
      <c r="E30" s="15">
        <f t="shared" si="0"/>
        <v>-99892.87400000004</v>
      </c>
      <c r="F30" s="16">
        <f t="shared" si="1"/>
        <v>61.15792858614883</v>
      </c>
    </row>
    <row r="31" spans="1:6" ht="52.5" customHeight="1">
      <c r="A31" s="33" t="s">
        <v>35</v>
      </c>
      <c r="B31" s="12" t="s">
        <v>36</v>
      </c>
      <c r="C31" s="15">
        <f>C33+C34+C35</f>
        <v>13438</v>
      </c>
      <c r="D31" s="15">
        <f>D32+D33+D34+D35</f>
        <v>14749.895999999999</v>
      </c>
      <c r="E31" s="15">
        <f t="shared" si="0"/>
        <v>1311.8959999999988</v>
      </c>
      <c r="F31" s="16">
        <f t="shared" si="1"/>
        <v>109.76258371781513</v>
      </c>
    </row>
    <row r="32" spans="1:6" ht="21.75" customHeight="1">
      <c r="A32" s="33" t="s">
        <v>145</v>
      </c>
      <c r="B32" s="12" t="s">
        <v>150</v>
      </c>
      <c r="C32" s="15"/>
      <c r="D32" s="15">
        <v>5147.267</v>
      </c>
      <c r="E32" s="15"/>
      <c r="F32" s="16"/>
    </row>
    <row r="33" spans="1:6" ht="28.5" customHeight="1">
      <c r="A33" s="33" t="s">
        <v>37</v>
      </c>
      <c r="B33" s="12" t="s">
        <v>38</v>
      </c>
      <c r="C33" s="15">
        <v>54</v>
      </c>
      <c r="D33" s="15">
        <v>23.988</v>
      </c>
      <c r="E33" s="15">
        <f t="shared" si="0"/>
        <v>-30.012</v>
      </c>
      <c r="F33" s="16">
        <f t="shared" si="1"/>
        <v>44.422222222222224</v>
      </c>
    </row>
    <row r="34" spans="1:6" ht="90" customHeight="1">
      <c r="A34" s="33" t="s">
        <v>39</v>
      </c>
      <c r="B34" s="12" t="s">
        <v>40</v>
      </c>
      <c r="C34" s="15">
        <v>11476</v>
      </c>
      <c r="D34" s="15">
        <v>8466.845</v>
      </c>
      <c r="E34" s="15">
        <f t="shared" si="0"/>
        <v>-3009.1550000000007</v>
      </c>
      <c r="F34" s="16">
        <f t="shared" si="1"/>
        <v>73.77871209480654</v>
      </c>
    </row>
    <row r="35" spans="1:6" ht="80.25" customHeight="1">
      <c r="A35" s="33" t="s">
        <v>41</v>
      </c>
      <c r="B35" s="12" t="s">
        <v>42</v>
      </c>
      <c r="C35" s="15">
        <v>1908</v>
      </c>
      <c r="D35" s="15">
        <v>1111.796</v>
      </c>
      <c r="E35" s="15">
        <f t="shared" si="0"/>
        <v>-796.204</v>
      </c>
      <c r="F35" s="16">
        <f t="shared" si="1"/>
        <v>58.270230607966454</v>
      </c>
    </row>
    <row r="36" spans="1:6" ht="30.75" customHeight="1">
      <c r="A36" s="33" t="s">
        <v>43</v>
      </c>
      <c r="B36" s="12" t="s">
        <v>44</v>
      </c>
      <c r="C36" s="15">
        <f>C37+C38+C39</f>
        <v>42652</v>
      </c>
      <c r="D36" s="15">
        <f>D37+D38+D39</f>
        <v>26253.892</v>
      </c>
      <c r="E36" s="15">
        <f t="shared" si="0"/>
        <v>-16398.108</v>
      </c>
      <c r="F36" s="16">
        <f t="shared" si="1"/>
        <v>61.553718465722596</v>
      </c>
    </row>
    <row r="37" spans="1:6" ht="25.5">
      <c r="A37" s="33" t="s">
        <v>45</v>
      </c>
      <c r="B37" s="12" t="s">
        <v>46</v>
      </c>
      <c r="C37" s="15">
        <v>1834</v>
      </c>
      <c r="D37" s="15">
        <v>1671.218</v>
      </c>
      <c r="E37" s="15">
        <f t="shared" si="0"/>
        <v>-162.78199999999993</v>
      </c>
      <c r="F37" s="16">
        <f t="shared" si="1"/>
        <v>91.12420937840785</v>
      </c>
    </row>
    <row r="38" spans="1:6" ht="15.75">
      <c r="A38" s="33" t="s">
        <v>47</v>
      </c>
      <c r="B38" s="12" t="s">
        <v>48</v>
      </c>
      <c r="C38" s="15">
        <v>2892</v>
      </c>
      <c r="D38" s="15">
        <v>1298.101</v>
      </c>
      <c r="E38" s="15">
        <f t="shared" si="0"/>
        <v>-1593.899</v>
      </c>
      <c r="F38" s="16">
        <f t="shared" si="1"/>
        <v>44.885926694329186</v>
      </c>
    </row>
    <row r="39" spans="1:6" ht="15.75">
      <c r="A39" s="33" t="s">
        <v>49</v>
      </c>
      <c r="B39" s="12" t="s">
        <v>50</v>
      </c>
      <c r="C39" s="15">
        <v>37926</v>
      </c>
      <c r="D39" s="15">
        <v>23284.573</v>
      </c>
      <c r="E39" s="15">
        <f t="shared" si="0"/>
        <v>-14641.427</v>
      </c>
      <c r="F39" s="16">
        <f t="shared" si="1"/>
        <v>61.39475030322207</v>
      </c>
    </row>
    <row r="40" spans="1:6" ht="27" customHeight="1">
      <c r="A40" s="33" t="s">
        <v>94</v>
      </c>
      <c r="B40" s="12" t="s">
        <v>51</v>
      </c>
      <c r="C40" s="15">
        <f>C41+C42</f>
        <v>33693</v>
      </c>
      <c r="D40" s="15">
        <f>D41+D42</f>
        <v>27734.207</v>
      </c>
      <c r="E40" s="15">
        <f t="shared" si="0"/>
        <v>-5958.7930000000015</v>
      </c>
      <c r="F40" s="16">
        <f t="shared" si="1"/>
        <v>82.31444810494762</v>
      </c>
    </row>
    <row r="41" spans="1:6" ht="17.25" customHeight="1">
      <c r="A41" s="33" t="s">
        <v>52</v>
      </c>
      <c r="B41" s="12" t="s">
        <v>53</v>
      </c>
      <c r="C41" s="15">
        <v>26192</v>
      </c>
      <c r="D41" s="15">
        <v>14369.978</v>
      </c>
      <c r="E41" s="15">
        <f t="shared" si="0"/>
        <v>-11822.022</v>
      </c>
      <c r="F41" s="16">
        <f t="shared" si="1"/>
        <v>54.86399664019548</v>
      </c>
    </row>
    <row r="42" spans="1:6" ht="15.75" customHeight="1">
      <c r="A42" s="33" t="s">
        <v>54</v>
      </c>
      <c r="B42" s="12" t="s">
        <v>55</v>
      </c>
      <c r="C42" s="15">
        <v>7501</v>
      </c>
      <c r="D42" s="15">
        <v>13364.229</v>
      </c>
      <c r="E42" s="15">
        <f t="shared" si="0"/>
        <v>5863.228999999999</v>
      </c>
      <c r="F42" s="16">
        <f t="shared" si="1"/>
        <v>178.1659645380616</v>
      </c>
    </row>
    <row r="43" spans="1:6" ht="25.5">
      <c r="A43" s="33" t="s">
        <v>56</v>
      </c>
      <c r="B43" s="12" t="s">
        <v>57</v>
      </c>
      <c r="C43" s="15">
        <f>C45</f>
        <v>50</v>
      </c>
      <c r="D43" s="15">
        <f>D44+D45</f>
        <v>184.981</v>
      </c>
      <c r="E43" s="15">
        <f t="shared" si="0"/>
        <v>134.981</v>
      </c>
      <c r="F43" s="16">
        <f t="shared" si="1"/>
        <v>369.962</v>
      </c>
    </row>
    <row r="44" spans="1:6" ht="76.5">
      <c r="A44" s="33" t="s">
        <v>146</v>
      </c>
      <c r="B44" s="12" t="s">
        <v>147</v>
      </c>
      <c r="C44" s="15"/>
      <c r="D44" s="15">
        <v>12.94</v>
      </c>
      <c r="E44" s="15"/>
      <c r="F44" s="16"/>
    </row>
    <row r="45" spans="1:6" ht="38.25">
      <c r="A45" s="33" t="s">
        <v>58</v>
      </c>
      <c r="B45" s="12" t="s">
        <v>59</v>
      </c>
      <c r="C45" s="15">
        <v>50</v>
      </c>
      <c r="D45" s="15">
        <v>172.041</v>
      </c>
      <c r="E45" s="15">
        <f t="shared" si="0"/>
        <v>122.041</v>
      </c>
      <c r="F45" s="16">
        <f t="shared" si="1"/>
        <v>344.082</v>
      </c>
    </row>
    <row r="46" spans="1:6" ht="19.5" customHeight="1">
      <c r="A46" s="33" t="s">
        <v>60</v>
      </c>
      <c r="B46" s="12" t="s">
        <v>61</v>
      </c>
      <c r="C46" s="15">
        <f>C47+C48</f>
        <v>153</v>
      </c>
      <c r="D46" s="15">
        <f>D47+D48</f>
        <v>105.419</v>
      </c>
      <c r="E46" s="15">
        <f t="shared" si="0"/>
        <v>-47.581</v>
      </c>
      <c r="F46" s="16">
        <f t="shared" si="1"/>
        <v>68.90130718954248</v>
      </c>
    </row>
    <row r="47" spans="1:6" ht="37.5" customHeight="1">
      <c r="A47" s="33" t="s">
        <v>62</v>
      </c>
      <c r="B47" s="12" t="s">
        <v>63</v>
      </c>
      <c r="C47" s="15">
        <v>60</v>
      </c>
      <c r="D47" s="15">
        <v>12</v>
      </c>
      <c r="E47" s="15">
        <f t="shared" si="0"/>
        <v>-48</v>
      </c>
      <c r="F47" s="16">
        <f t="shared" si="1"/>
        <v>20</v>
      </c>
    </row>
    <row r="48" spans="1:6" ht="63" customHeight="1">
      <c r="A48" s="33" t="s">
        <v>128</v>
      </c>
      <c r="B48" s="12" t="s">
        <v>129</v>
      </c>
      <c r="C48" s="15">
        <v>93</v>
      </c>
      <c r="D48" s="15">
        <v>93.419</v>
      </c>
      <c r="E48" s="15">
        <f t="shared" si="0"/>
        <v>0.41899999999999693</v>
      </c>
      <c r="F48" s="16">
        <f t="shared" si="1"/>
        <v>100.4505376344086</v>
      </c>
    </row>
    <row r="49" spans="1:6" ht="15.75">
      <c r="A49" s="33" t="s">
        <v>64</v>
      </c>
      <c r="B49" s="12" t="s">
        <v>65</v>
      </c>
      <c r="C49" s="15">
        <f>C50+C51+C52</f>
        <v>167191</v>
      </c>
      <c r="D49" s="15">
        <f>D50+D51+D52+D53</f>
        <v>88313.16799999999</v>
      </c>
      <c r="E49" s="15">
        <f t="shared" si="0"/>
        <v>-78877.83200000001</v>
      </c>
      <c r="F49" s="16">
        <f t="shared" si="1"/>
        <v>52.821723657373894</v>
      </c>
    </row>
    <row r="50" spans="1:6" ht="48.75" customHeight="1">
      <c r="A50" s="33" t="s">
        <v>103</v>
      </c>
      <c r="B50" s="12" t="s">
        <v>130</v>
      </c>
      <c r="C50" s="15">
        <v>166191</v>
      </c>
      <c r="D50" s="15">
        <v>80146.427</v>
      </c>
      <c r="E50" s="15">
        <f t="shared" si="0"/>
        <v>-86044.573</v>
      </c>
      <c r="F50" s="16">
        <f t="shared" si="1"/>
        <v>48.22549175346438</v>
      </c>
    </row>
    <row r="51" spans="1:6" ht="110.25" customHeight="1">
      <c r="A51" s="33" t="s">
        <v>105</v>
      </c>
      <c r="B51" s="12" t="s">
        <v>131</v>
      </c>
      <c r="C51" s="15">
        <v>262</v>
      </c>
      <c r="D51" s="15">
        <v>1917.2</v>
      </c>
      <c r="E51" s="15">
        <f t="shared" si="0"/>
        <v>1655.2</v>
      </c>
      <c r="F51" s="16">
        <f t="shared" si="1"/>
        <v>731.7557251908397</v>
      </c>
    </row>
    <row r="52" spans="1:6" ht="25.5">
      <c r="A52" s="33" t="s">
        <v>104</v>
      </c>
      <c r="B52" s="12" t="s">
        <v>106</v>
      </c>
      <c r="C52" s="15">
        <v>738</v>
      </c>
      <c r="D52" s="15">
        <v>6245.217</v>
      </c>
      <c r="E52" s="15">
        <f t="shared" si="0"/>
        <v>5507.217</v>
      </c>
      <c r="F52" s="16">
        <f t="shared" si="1"/>
        <v>846.2353658536585</v>
      </c>
    </row>
    <row r="53" spans="1:6" ht="18.75" customHeight="1">
      <c r="A53" s="33" t="s">
        <v>152</v>
      </c>
      <c r="B53" s="36" t="s">
        <v>151</v>
      </c>
      <c r="C53" s="15"/>
      <c r="D53" s="15">
        <v>4.324</v>
      </c>
      <c r="E53" s="15"/>
      <c r="F53" s="16"/>
    </row>
    <row r="54" spans="1:6" ht="19.5" customHeight="1">
      <c r="A54" s="33" t="s">
        <v>66</v>
      </c>
      <c r="B54" s="12" t="s">
        <v>67</v>
      </c>
      <c r="C54" s="15">
        <f>C55</f>
        <v>0</v>
      </c>
      <c r="D54" s="15">
        <f>D55+D56</f>
        <v>-57.43700000000001</v>
      </c>
      <c r="E54" s="15">
        <f t="shared" si="0"/>
        <v>-57.43700000000001</v>
      </c>
      <c r="F54" s="16"/>
    </row>
    <row r="55" spans="1:6" ht="15.75">
      <c r="A55" s="33" t="s">
        <v>68</v>
      </c>
      <c r="B55" s="12" t="s">
        <v>69</v>
      </c>
      <c r="C55" s="15">
        <v>0</v>
      </c>
      <c r="D55" s="15">
        <v>-196.348</v>
      </c>
      <c r="E55" s="15">
        <f t="shared" si="0"/>
        <v>-196.348</v>
      </c>
      <c r="F55" s="16"/>
    </row>
    <row r="56" spans="1:6" ht="15.75">
      <c r="A56" s="35" t="s">
        <v>148</v>
      </c>
      <c r="B56" s="30" t="s">
        <v>149</v>
      </c>
      <c r="C56" s="15"/>
      <c r="D56" s="15">
        <v>138.911</v>
      </c>
      <c r="E56" s="15"/>
      <c r="F56" s="16"/>
    </row>
    <row r="57" spans="1:6" s="6" customFormat="1" ht="19.5" customHeight="1">
      <c r="A57" s="25" t="s">
        <v>82</v>
      </c>
      <c r="B57" s="26" t="s">
        <v>83</v>
      </c>
      <c r="C57" s="27">
        <f>C58+C68+C71+C74+C76+C78</f>
        <v>19195122.42</v>
      </c>
      <c r="D57" s="27">
        <f>D58+D68+D71+D74+D76+D78</f>
        <v>8805245.98</v>
      </c>
      <c r="E57" s="28">
        <f>D57-C57</f>
        <v>-10389876.440000001</v>
      </c>
      <c r="F57" s="29">
        <f aca="true" t="shared" si="2" ref="F57:F78">D57/C57*100</f>
        <v>45.87230957602822</v>
      </c>
    </row>
    <row r="58" spans="1:6" ht="38.25" customHeight="1">
      <c r="A58" s="20" t="s">
        <v>84</v>
      </c>
      <c r="B58" s="21" t="s">
        <v>85</v>
      </c>
      <c r="C58" s="22">
        <v>18508686.2</v>
      </c>
      <c r="D58" s="22">
        <v>8131749.46</v>
      </c>
      <c r="E58" s="23">
        <f aca="true" t="shared" si="3" ref="E58:E78">D58-C58</f>
        <v>-10376936.739999998</v>
      </c>
      <c r="F58" s="24">
        <f t="shared" si="2"/>
        <v>43.93477404139036</v>
      </c>
    </row>
    <row r="59" spans="1:6" ht="25.5">
      <c r="A59" s="20" t="s">
        <v>86</v>
      </c>
      <c r="B59" s="21" t="s">
        <v>95</v>
      </c>
      <c r="C59" s="22">
        <v>9732907.9</v>
      </c>
      <c r="D59" s="22">
        <v>5052542.2</v>
      </c>
      <c r="E59" s="23">
        <f t="shared" si="3"/>
        <v>-4680365.7</v>
      </c>
      <c r="F59" s="24">
        <f t="shared" si="2"/>
        <v>51.9119491513939</v>
      </c>
    </row>
    <row r="60" spans="1:6" ht="25.5">
      <c r="A60" s="20" t="s">
        <v>87</v>
      </c>
      <c r="B60" s="21" t="s">
        <v>96</v>
      </c>
      <c r="C60" s="22">
        <v>9374943.9</v>
      </c>
      <c r="D60" s="22">
        <v>4687200</v>
      </c>
      <c r="E60" s="23">
        <f t="shared" si="3"/>
        <v>-4687743.9</v>
      </c>
      <c r="F60" s="24">
        <f t="shared" si="2"/>
        <v>49.997099182641506</v>
      </c>
    </row>
    <row r="61" spans="1:6" ht="28.5" customHeight="1">
      <c r="A61" s="20" t="s">
        <v>116</v>
      </c>
      <c r="B61" s="21" t="s">
        <v>117</v>
      </c>
      <c r="C61" s="22">
        <v>9374943.9</v>
      </c>
      <c r="D61" s="22">
        <v>4687200</v>
      </c>
      <c r="E61" s="23">
        <f t="shared" si="3"/>
        <v>-4687743.9</v>
      </c>
      <c r="F61" s="24">
        <f t="shared" si="2"/>
        <v>49.997099182641506</v>
      </c>
    </row>
    <row r="62" spans="1:6" ht="41.25" customHeight="1">
      <c r="A62" s="20" t="s">
        <v>93</v>
      </c>
      <c r="B62" s="21" t="s">
        <v>97</v>
      </c>
      <c r="C62" s="22">
        <v>357964</v>
      </c>
      <c r="D62" s="22">
        <v>178980</v>
      </c>
      <c r="E62" s="23">
        <f t="shared" si="3"/>
        <v>-178984</v>
      </c>
      <c r="F62" s="24">
        <f t="shared" si="2"/>
        <v>49.99944128459845</v>
      </c>
    </row>
    <row r="63" spans="1:6" ht="57" customHeight="1">
      <c r="A63" s="20" t="s">
        <v>118</v>
      </c>
      <c r="B63" s="21" t="s">
        <v>119</v>
      </c>
      <c r="C63" s="22">
        <v>357964</v>
      </c>
      <c r="D63" s="22">
        <v>178980</v>
      </c>
      <c r="E63" s="23">
        <f t="shared" si="3"/>
        <v>-178984</v>
      </c>
      <c r="F63" s="24">
        <f t="shared" si="2"/>
        <v>49.99944128459845</v>
      </c>
    </row>
    <row r="64" spans="1:6" ht="51">
      <c r="A64" s="20" t="s">
        <v>138</v>
      </c>
      <c r="B64" s="21" t="s">
        <v>139</v>
      </c>
      <c r="C64" s="22">
        <v>0</v>
      </c>
      <c r="D64" s="22">
        <v>186362.2</v>
      </c>
      <c r="E64" s="23">
        <f t="shared" si="3"/>
        <v>186362.2</v>
      </c>
      <c r="F64" s="24"/>
    </row>
    <row r="65" spans="1:6" ht="26.25" customHeight="1">
      <c r="A65" s="20" t="s">
        <v>88</v>
      </c>
      <c r="B65" s="21" t="s">
        <v>98</v>
      </c>
      <c r="C65" s="22">
        <v>5256636</v>
      </c>
      <c r="D65" s="22">
        <v>1665240.58</v>
      </c>
      <c r="E65" s="23">
        <f t="shared" si="3"/>
        <v>-3591395.42</v>
      </c>
      <c r="F65" s="24">
        <f t="shared" si="2"/>
        <v>31.67882615421726</v>
      </c>
    </row>
    <row r="66" spans="1:6" ht="24" customHeight="1">
      <c r="A66" s="20" t="s">
        <v>89</v>
      </c>
      <c r="B66" s="21" t="s">
        <v>99</v>
      </c>
      <c r="C66" s="22">
        <v>1534324.7</v>
      </c>
      <c r="D66" s="22">
        <v>795448.23</v>
      </c>
      <c r="E66" s="23">
        <f t="shared" si="3"/>
        <v>-738876.47</v>
      </c>
      <c r="F66" s="24">
        <f t="shared" si="2"/>
        <v>51.84353937598737</v>
      </c>
    </row>
    <row r="67" spans="1:6" ht="18" customHeight="1">
      <c r="A67" s="20" t="s">
        <v>90</v>
      </c>
      <c r="B67" s="21" t="s">
        <v>100</v>
      </c>
      <c r="C67" s="22">
        <v>1984817.6</v>
      </c>
      <c r="D67" s="22">
        <v>618518.44</v>
      </c>
      <c r="E67" s="23">
        <f t="shared" si="3"/>
        <v>-1366299.1600000001</v>
      </c>
      <c r="F67" s="24">
        <f t="shared" si="2"/>
        <v>31.16248263820312</v>
      </c>
    </row>
    <row r="68" spans="1:6" ht="38.25">
      <c r="A68" s="20" t="s">
        <v>70</v>
      </c>
      <c r="B68" s="21" t="s">
        <v>71</v>
      </c>
      <c r="C68" s="22">
        <v>24698.1</v>
      </c>
      <c r="D68" s="22">
        <v>12799.79</v>
      </c>
      <c r="E68" s="23">
        <f t="shared" si="3"/>
        <v>-11898.309999999998</v>
      </c>
      <c r="F68" s="24">
        <f t="shared" si="2"/>
        <v>51.82499868410931</v>
      </c>
    </row>
    <row r="69" spans="1:6" s="6" customFormat="1" ht="37.5" customHeight="1">
      <c r="A69" s="20" t="s">
        <v>72</v>
      </c>
      <c r="B69" s="21" t="s">
        <v>101</v>
      </c>
      <c r="C69" s="22">
        <v>24698.1</v>
      </c>
      <c r="D69" s="22">
        <v>12799.79</v>
      </c>
      <c r="E69" s="23">
        <f t="shared" si="3"/>
        <v>-11898.309999999998</v>
      </c>
      <c r="F69" s="24">
        <f t="shared" si="2"/>
        <v>51.82499868410931</v>
      </c>
    </row>
    <row r="70" spans="1:6" ht="117.75" customHeight="1">
      <c r="A70" s="20" t="s">
        <v>120</v>
      </c>
      <c r="B70" s="21" t="s">
        <v>121</v>
      </c>
      <c r="C70" s="22">
        <v>24698.1</v>
      </c>
      <c r="D70" s="22">
        <v>12799.79</v>
      </c>
      <c r="E70" s="23">
        <f t="shared" si="3"/>
        <v>-11898.309999999998</v>
      </c>
      <c r="F70" s="24">
        <f t="shared" si="2"/>
        <v>51.82499868410931</v>
      </c>
    </row>
    <row r="71" spans="1:6" ht="33.75" customHeight="1">
      <c r="A71" s="20" t="s">
        <v>107</v>
      </c>
      <c r="B71" s="21" t="s">
        <v>108</v>
      </c>
      <c r="C71" s="22">
        <v>9150.79</v>
      </c>
      <c r="D71" s="22">
        <v>10891.96</v>
      </c>
      <c r="E71" s="23">
        <f t="shared" si="3"/>
        <v>1741.1699999999983</v>
      </c>
      <c r="F71" s="24">
        <f t="shared" si="2"/>
        <v>119.02753751315458</v>
      </c>
    </row>
    <row r="72" spans="1:6" ht="43.5" customHeight="1">
      <c r="A72" s="20" t="s">
        <v>109</v>
      </c>
      <c r="B72" s="21" t="s">
        <v>110</v>
      </c>
      <c r="C72" s="22">
        <v>9150.79</v>
      </c>
      <c r="D72" s="22">
        <v>10891.96</v>
      </c>
      <c r="E72" s="23">
        <f t="shared" si="3"/>
        <v>1741.1699999999983</v>
      </c>
      <c r="F72" s="24">
        <f t="shared" si="2"/>
        <v>119.02753751315458</v>
      </c>
    </row>
    <row r="73" spans="1:6" ht="41.25" customHeight="1">
      <c r="A73" s="20" t="s">
        <v>140</v>
      </c>
      <c r="B73" s="21" t="s">
        <v>141</v>
      </c>
      <c r="C73" s="22">
        <v>9150.79</v>
      </c>
      <c r="D73" s="22">
        <v>10891.96</v>
      </c>
      <c r="E73" s="23">
        <f t="shared" si="3"/>
        <v>1741.1699999999983</v>
      </c>
      <c r="F73" s="24">
        <f t="shared" si="2"/>
        <v>119.02753751315458</v>
      </c>
    </row>
    <row r="74" spans="1:6" ht="15.75" customHeight="1">
      <c r="A74" s="20" t="s">
        <v>73</v>
      </c>
      <c r="B74" s="21" t="s">
        <v>74</v>
      </c>
      <c r="C74" s="22">
        <v>9189.8</v>
      </c>
      <c r="D74" s="22">
        <v>7339.8</v>
      </c>
      <c r="E74" s="23">
        <f t="shared" si="3"/>
        <v>-1849.999999999999</v>
      </c>
      <c r="F74" s="24">
        <f t="shared" si="2"/>
        <v>79.86898517922046</v>
      </c>
    </row>
    <row r="75" spans="1:6" ht="30" customHeight="1">
      <c r="A75" s="20" t="s">
        <v>75</v>
      </c>
      <c r="B75" s="21" t="s">
        <v>142</v>
      </c>
      <c r="C75" s="22">
        <v>9189.8</v>
      </c>
      <c r="D75" s="22">
        <v>7339.8</v>
      </c>
      <c r="E75" s="23">
        <f t="shared" si="3"/>
        <v>-1849.999999999999</v>
      </c>
      <c r="F75" s="24">
        <f t="shared" si="2"/>
        <v>79.86898517922046</v>
      </c>
    </row>
    <row r="76" spans="1:6" s="6" customFormat="1" ht="63" customHeight="1">
      <c r="A76" s="20" t="s">
        <v>111</v>
      </c>
      <c r="B76" s="21" t="s">
        <v>76</v>
      </c>
      <c r="C76" s="22">
        <v>665431.66</v>
      </c>
      <c r="D76" s="22">
        <v>670761.63</v>
      </c>
      <c r="E76" s="23">
        <f t="shared" si="3"/>
        <v>5329.969999999972</v>
      </c>
      <c r="F76" s="24">
        <f t="shared" si="2"/>
        <v>100.80097932220417</v>
      </c>
    </row>
    <row r="77" spans="1:6" ht="89.25">
      <c r="A77" s="20" t="s">
        <v>102</v>
      </c>
      <c r="B77" s="21" t="s">
        <v>112</v>
      </c>
      <c r="C77" s="22">
        <v>665431.66</v>
      </c>
      <c r="D77" s="22">
        <v>670761.63</v>
      </c>
      <c r="E77" s="23">
        <f t="shared" si="3"/>
        <v>5329.969999999972</v>
      </c>
      <c r="F77" s="24">
        <f t="shared" si="2"/>
        <v>100.80097932220417</v>
      </c>
    </row>
    <row r="78" spans="1:6" ht="51">
      <c r="A78" s="20" t="s">
        <v>77</v>
      </c>
      <c r="B78" s="21" t="s">
        <v>78</v>
      </c>
      <c r="C78" s="22">
        <v>-22034.13</v>
      </c>
      <c r="D78" s="22">
        <v>-28296.66</v>
      </c>
      <c r="E78" s="23">
        <f t="shared" si="3"/>
        <v>-6262.529999999999</v>
      </c>
      <c r="F78" s="24">
        <f t="shared" si="2"/>
        <v>128.42195267069766</v>
      </c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75" right="0.25" top="0.75" bottom="0.75" header="0.3" footer="0.3"/>
  <pageSetup firstPageNumber="2" useFirstPageNumber="1" fitToHeight="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2021-08-24T04:31:18Z</cp:lastPrinted>
  <dcterms:created xsi:type="dcterms:W3CDTF">2016-04-05T04:35:34Z</dcterms:created>
  <dcterms:modified xsi:type="dcterms:W3CDTF">2021-09-27T04:12:45Z</dcterms:modified>
  <cp:category/>
  <cp:version/>
  <cp:contentType/>
  <cp:contentStatus/>
</cp:coreProperties>
</file>