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проекту бюджета\2023-2025\"/>
    </mc:Choice>
  </mc:AlternateContent>
  <bookViews>
    <workbookView xWindow="75" yWindow="60" windowWidth="23055" windowHeight="12705"/>
  </bookViews>
  <sheets>
    <sheet name="2023" sheetId="17" r:id="rId1"/>
  </sheets>
  <definedNames>
    <definedName name="_xlnm._FilterDatabase" localSheetId="0" hidden="1">'2023'!$A$6:$F$80</definedName>
    <definedName name="_xlnm.Print_Area" localSheetId="0">'2023'!$A$2:$L$81</definedName>
  </definedNames>
  <calcPr calcId="162913" fullPrecision="0"/>
</workbook>
</file>

<file path=xl/calcChain.xml><?xml version="1.0" encoding="utf-8"?>
<calcChain xmlns="http://schemas.openxmlformats.org/spreadsheetml/2006/main">
  <c r="I8" i="17" l="1"/>
  <c r="H75" i="17"/>
  <c r="G75" i="17"/>
  <c r="F75" i="17"/>
  <c r="E75" i="17"/>
  <c r="H73" i="17"/>
  <c r="G73" i="17"/>
  <c r="F73" i="17"/>
  <c r="E73" i="17"/>
  <c r="H71" i="17"/>
  <c r="G71" i="17"/>
  <c r="F71" i="17"/>
  <c r="E71" i="17"/>
  <c r="H66" i="17"/>
  <c r="G66" i="17"/>
  <c r="F66" i="17"/>
  <c r="E66" i="17"/>
  <c r="E63" i="17"/>
  <c r="E60" i="17" s="1"/>
  <c r="H60" i="17"/>
  <c r="G60" i="17"/>
  <c r="F60" i="17"/>
  <c r="H53" i="17"/>
  <c r="G53" i="17"/>
  <c r="F53" i="17"/>
  <c r="E53" i="17"/>
  <c r="H50" i="17"/>
  <c r="G50" i="17"/>
  <c r="F50" i="17"/>
  <c r="E50" i="17"/>
  <c r="H42" i="17"/>
  <c r="G42" i="17"/>
  <c r="F42" i="17"/>
  <c r="E42" i="17"/>
  <c r="H37" i="17"/>
  <c r="G37" i="17"/>
  <c r="F37" i="17"/>
  <c r="E37" i="17"/>
  <c r="H33" i="17"/>
  <c r="G33" i="17"/>
  <c r="F33" i="17"/>
  <c r="E33" i="17"/>
  <c r="H23" i="17"/>
  <c r="G23" i="17"/>
  <c r="F23" i="17"/>
  <c r="E23" i="17"/>
  <c r="H19" i="17"/>
  <c r="G19" i="17"/>
  <c r="F19" i="17"/>
  <c r="E19" i="17"/>
  <c r="H16" i="17"/>
  <c r="G16" i="17"/>
  <c r="F16" i="17"/>
  <c r="E16" i="17"/>
  <c r="H7" i="17"/>
  <c r="G7" i="17"/>
  <c r="F7" i="17"/>
  <c r="E7" i="17"/>
  <c r="D7" i="17"/>
  <c r="K78" i="17" l="1"/>
  <c r="I78" i="17"/>
  <c r="K77" i="17"/>
  <c r="I77" i="17"/>
  <c r="K76" i="17"/>
  <c r="I76" i="17"/>
  <c r="K75" i="17"/>
  <c r="K74" i="17"/>
  <c r="I74" i="17"/>
  <c r="K73" i="17"/>
  <c r="K72" i="17"/>
  <c r="I72" i="17"/>
  <c r="K71" i="17"/>
  <c r="K70" i="17"/>
  <c r="I70" i="17"/>
  <c r="K69" i="17"/>
  <c r="I69" i="17"/>
  <c r="K68" i="17"/>
  <c r="I68" i="17"/>
  <c r="K67" i="17"/>
  <c r="I67" i="17"/>
  <c r="K66" i="17"/>
  <c r="K65" i="17"/>
  <c r="I65" i="17"/>
  <c r="I64" i="17"/>
  <c r="K63" i="17"/>
  <c r="I63" i="17"/>
  <c r="K62" i="17"/>
  <c r="I62" i="17"/>
  <c r="K61" i="17"/>
  <c r="I61" i="17"/>
  <c r="K59" i="17"/>
  <c r="I59" i="17"/>
  <c r="K58" i="17"/>
  <c r="I58" i="17"/>
  <c r="K57" i="17"/>
  <c r="I57" i="17"/>
  <c r="K56" i="17"/>
  <c r="I56" i="17"/>
  <c r="K55" i="17"/>
  <c r="I55" i="17"/>
  <c r="K54" i="17"/>
  <c r="I54" i="17"/>
  <c r="K53" i="17"/>
  <c r="K52" i="17"/>
  <c r="I52" i="17"/>
  <c r="K51" i="17"/>
  <c r="I51" i="17"/>
  <c r="K50" i="17"/>
  <c r="K49" i="17"/>
  <c r="I49" i="17"/>
  <c r="K48" i="17"/>
  <c r="I48" i="17"/>
  <c r="K47" i="17"/>
  <c r="I47" i="17"/>
  <c r="K46" i="17"/>
  <c r="I46" i="17"/>
  <c r="K45" i="17"/>
  <c r="I45" i="17"/>
  <c r="I44" i="17"/>
  <c r="I43" i="17"/>
  <c r="K41" i="17"/>
  <c r="I41" i="17"/>
  <c r="K40" i="17"/>
  <c r="I40" i="17"/>
  <c r="K39" i="17"/>
  <c r="K38" i="17"/>
  <c r="I38" i="17"/>
  <c r="K37" i="17"/>
  <c r="K60" i="17"/>
  <c r="K64" i="17" l="1"/>
  <c r="K44" i="17" l="1"/>
  <c r="K43" i="17"/>
  <c r="K42" i="17" l="1"/>
  <c r="E80" i="17"/>
  <c r="K80" i="17" s="1"/>
  <c r="I73" i="17" l="1"/>
  <c r="I71" i="17"/>
  <c r="I66" i="17"/>
  <c r="I60" i="17"/>
  <c r="I53" i="17"/>
  <c r="I50" i="17"/>
  <c r="I42" i="17"/>
  <c r="I37" i="17"/>
  <c r="I75" i="17" l="1"/>
  <c r="D80" i="17"/>
  <c r="I80" i="17" s="1"/>
  <c r="K36" i="17" l="1"/>
  <c r="K35" i="17"/>
  <c r="K34" i="17"/>
  <c r="K32" i="17"/>
  <c r="K31" i="17"/>
  <c r="K30" i="17"/>
  <c r="K29" i="17"/>
  <c r="K28" i="17"/>
  <c r="K27" i="17"/>
  <c r="K26" i="17"/>
  <c r="K25" i="17"/>
  <c r="K24" i="17"/>
  <c r="K22" i="17"/>
  <c r="K21" i="17"/>
  <c r="K20" i="17"/>
  <c r="K18" i="17"/>
  <c r="K17" i="17"/>
  <c r="K15" i="17"/>
  <c r="K14" i="17"/>
  <c r="K12" i="17"/>
  <c r="K11" i="17"/>
  <c r="K10" i="17"/>
  <c r="K9" i="17"/>
  <c r="K16" i="17"/>
  <c r="K19" i="17"/>
  <c r="K23" i="17" l="1"/>
  <c r="K33" i="17"/>
  <c r="I36" i="17" l="1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7" i="17"/>
  <c r="K8" i="17"/>
  <c r="K7" i="17" l="1"/>
</calcChain>
</file>

<file path=xl/sharedStrings.xml><?xml version="1.0" encoding="utf-8"?>
<sst xmlns="http://schemas.openxmlformats.org/spreadsheetml/2006/main" count="254" uniqueCount="135">
  <si>
    <t>Наименование показателя</t>
  </si>
  <si>
    <t>Образование</t>
  </si>
  <si>
    <t>07</t>
  </si>
  <si>
    <t>Среднее профессиональное образование</t>
  </si>
  <si>
    <t>04</t>
  </si>
  <si>
    <t>Здравоохранение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</si>
  <si>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</si>
  <si>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</si>
  <si>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</si>
  <si>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</si>
  <si>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</si>
  <si>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</si>
  <si>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</si>
  <si>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</si>
  <si>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05</t>
  </si>
  <si>
    <t>Заготовка, переработка, хранение и обеспечение безопасности донорской крови и ее компонентов</t>
  </si>
  <si>
    <t>06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</si>
  <si>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</si>
  <si>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</si>
  <si>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</si>
  <si>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11</t>
  </si>
  <si>
    <t>Общегосударственные вопросы</t>
  </si>
  <si>
    <t>Другие общегосударственные вопросы</t>
  </si>
  <si>
    <t>13</t>
  </si>
  <si>
    <t>08</t>
  </si>
  <si>
    <t xml:space="preserve">Культура </t>
  </si>
  <si>
    <t xml:space="preserve">Другие вопросы в области культуры, кинематографии </t>
  </si>
  <si>
    <t>Средства массовой информации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</si>
  <si>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</si>
  <si>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</si>
  <si>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</si>
  <si>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</si>
  <si>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</si>
  <si>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</si>
  <si>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Охрана семьи и детства</t>
  </si>
  <si>
    <t>Сельское хозяйство и рыболовство</t>
  </si>
  <si>
    <t>Жилищно-коммунальное хозяйство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</si>
  <si>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</si>
  <si>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</si>
  <si>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</si>
  <si>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</si>
  <si>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экономика</t>
  </si>
  <si>
    <t>Связь и информатика</t>
  </si>
  <si>
    <t>Другие вопросы в области национальной экономики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</si>
  <si>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</si>
  <si>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</si>
  <si>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</si>
  <si>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оборона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</si>
  <si>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</si>
  <si>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</si>
  <si>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</si>
  <si>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</si>
  <si>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</si>
  <si>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</si>
  <si>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</si>
  <si>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Физическая культура и спорт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</si>
  <si>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</si>
  <si>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</si>
  <si>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</si>
  <si>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</si>
  <si>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</si>
  <si>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</si>
  <si>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</si>
  <si>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</si>
  <si>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</si>
  <si>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</si>
  <si>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</si>
  <si>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</si>
  <si>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</si>
  <si>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</si>
  <si>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</si>
  <si>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>99</t>
  </si>
  <si>
    <t xml:space="preserve">Итого расходов 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</si>
  <si>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</si>
  <si>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</si>
  <si>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</si>
  <si>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(тыс. рублей)</t>
  </si>
  <si>
    <t>Дошкольное образование</t>
  </si>
  <si>
    <t>Условно-утверждаемые расходы</t>
  </si>
  <si>
    <t>Экологический контроль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</si>
  <si>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</si>
  <si>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 безопасности и правоохранительной деятельности</t>
  </si>
  <si>
    <t>Массовый спорт</t>
  </si>
  <si>
    <t>Прикладные научные исследования в области национальной экономики</t>
  </si>
  <si>
    <t>Межбюджетные трансферты общего характера бюджетам бюджетной системы Российской Федерации</t>
  </si>
  <si>
    <t>Культура, кинематография</t>
  </si>
  <si>
    <t>Национальная безопасность и правоохранительная деятельность</t>
  </si>
  <si>
    <t>2</t>
  </si>
  <si>
    <t>3</t>
  </si>
  <si>
    <t>4</t>
  </si>
  <si>
    <t>Благоустройство</t>
  </si>
  <si>
    <t>Примечание</t>
  </si>
  <si>
    <t xml:space="preserve">                                                            </t>
  </si>
  <si>
    <t>КБК</t>
  </si>
  <si>
    <t>Плановый период</t>
  </si>
  <si>
    <t xml:space="preserve">Дополнительное образование детей
</t>
  </si>
  <si>
    <t xml:space="preserve">Молодежная политика </t>
  </si>
  <si>
    <t>Сбор, удаление отходов и очистка сточных вод</t>
  </si>
  <si>
    <t>Раздел</t>
  </si>
  <si>
    <t>Подраздел</t>
  </si>
  <si>
    <t>2024 год*</t>
  </si>
  <si>
    <t>* Расходы по разделам и подразделам  уменьшаются с учетом планирования условно-утверждаемых расходов в плановом периоде</t>
  </si>
  <si>
    <t>Сведения о расходах республиканского  бюджета по разделам и подразделам классификации расходов на 2023  год  и плановый период 2024 и 2025 годов  в сравнении с ожидаемым  исполнением за 2022 год и отчетом за 2021 год.</t>
  </si>
  <si>
    <t>отчет   за 2021 год</t>
  </si>
  <si>
    <t>Ожидаемое исполнение за 2022 год</t>
  </si>
  <si>
    <t>План   на 2023 год</t>
  </si>
  <si>
    <t>2025 год*</t>
  </si>
  <si>
    <t>Темп  роста или снижения плана  2023 года к  отчету 2021 года</t>
  </si>
  <si>
    <t>Темп  роста или снижения плана  2023 года  к ожидаемому исполнению к  2022 года</t>
  </si>
  <si>
    <t>Снижение расходов по сравнению с 2021 годом  вызваны с завершением  объектов строительства и со  сдачей их в эксплуатацию, а также с снижением объема субсидий из федерального бюджета на развитие сети учреждений культурно-досугового типа</t>
  </si>
  <si>
    <t xml:space="preserve">Снижение расходов по сравнению с 2021 годом  в связи  осуществлением в 2021 году   строительство объектов спорта и сокращением объемов субсидий  в рамках реализации регионального проекта "Спорт норма жизни"  </t>
  </si>
  <si>
    <t xml:space="preserve">Снижение расходов по сравнению  с ожидаемым исполнением  2022 года связано    осуществлением в 2022 году   строительство объектов спорта и сокращением объемов субсидий  в рамках реализации регионального проекта "Спорт норма жизни"  </t>
  </si>
  <si>
    <t xml:space="preserve">Рост  расходов по сравнению с 2021 годом  в связи  повышением уровня  оплаты труда </t>
  </si>
  <si>
    <t xml:space="preserve">Снижение расходов по сравнению с 2021 годом  связаны с предоставлением в  2021 году   межбюджетных трансфертов из  ФБ  территориальному фонду ОМС,  организацией оказания медицинской помощи  гражданам заболевших новой коронавирусной инфекцией, углубленной диспансеризацией, а также  стимулированием  мед.работников, участвующим в проведении вакцинации взрослого населения, рост расходов на повышение оплаты труда медицинских работником в рамках  майских Указов </t>
  </si>
  <si>
    <t xml:space="preserve">Рост расходов по сравнению с 2021 годом связан с планированием расходов  с учетом повышения минимального размера оплаты  труда за 2022-2023 годы,  ростом цен на тарифы ЖКУ , повышением оплаты труда  неуказной категории работников на 4% с 1 октября  2022 года, планирование расходов   резервных фондов. </t>
  </si>
  <si>
    <t xml:space="preserve">Рост расходов по сравнению с  ожидаемым исполнением 2022 года  связан  с планированием расходов  с учетом повышения минимального размера оплаты  труда с 1 января 2023 года роста цен на тарифы ЖКУ , повышением оплаты труда  неуказной категории работников на 4% с 1 октября  2022 года, планирование расходов    резервных фондов. </t>
  </si>
  <si>
    <t xml:space="preserve">Рост расходов по сравнению с 2021 годом связан с увеличением   объема  субвенций из федерального бюджета на реализацию переданных полномочий  </t>
  </si>
  <si>
    <t xml:space="preserve">Рост расходов по сравнению с ожидаемым исполнением  2022 года связан с увеличением   объема  субвенций из федерального бюджета на реализацию переданных полномочий  </t>
  </si>
  <si>
    <t>Рост расходов по сравнению с 2021 годом   связан с реализацией мероприятий индивидуальной программы социально-экономического развития Республики Алтай и предоставлением  межбюджетных трансфертов из федерального  бюджета  в рамках национальных проектов и федеральных программ и увеличением объемов дорожного фонда</t>
  </si>
  <si>
    <t>Рост расходов по сравнению с 2021 годом   связан с реализацией  инфраструктурных проектов в коммунальной сфере  и    обеспечением   мероприятий   по   переселению граждан   из   аварийного   жилищного   фонда,   за   счет средств фонда содействия реформированию жилищно-коммунального хозяйства</t>
  </si>
  <si>
    <t>Уменьшение расходов по разделу по сравнению с ожидаемым исполнением  связано с предоставлением  межбюджетных трансфертов в 2022 году на  развитие инфраструктуры дорожного хозяйства за счет средств резервного фонда Правительства Российской Федерации, на государственную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и изменением направлений мероприятий индивидуальной программы социально-экономического развития Республики Алтай</t>
  </si>
  <si>
    <t>Снижение  расходов по сравнению с 2021 годом   связано с укреплением материально-технической базы пожарных организацией в 2021 году</t>
  </si>
  <si>
    <t>Уменьшение расходов по разделу по сравнению с ожидаемым исполнением  связано с  более поздним распределением   межбюджетных трансфертов  на 2023 год   на реализацию регионального проекта "Формирование комфортной городской среды" в рамках национальных проектов  и законтрактованными остатками на начало  2022 года</t>
  </si>
  <si>
    <t>Уменьшение расходов по разделу по сравнению с ожидаемым исполнением  связано с реализацией в 2022 году  мероприятий индивидуальной программы социально-экономического развития Республики Алтай  (разработка проекта ликвидации объекта накопленного ущерба на территории Акташского горно-металлургического предприятия)</t>
  </si>
  <si>
    <t>Снижение расходов по сравнению с ожидаемым исполнением 2022 года  вызваны с завершением  строительства  детских садов. Снижение расходов по подразделу 0707 связано с изменением   бюджетной классификации и отражением  расходов связанных с оздоровлением детей по подразделу 0703</t>
  </si>
  <si>
    <t>Снижение расходов по сравнению с ожидаемым исполнением 2022 года  вызваны снижением объема субсидий из федерального бюджета на развитие сети учреждений культурно-досугового типа</t>
  </si>
  <si>
    <t xml:space="preserve">  По сравнению с ожидаемым исполнением  2022 года расходы  снизились  в связи предоставлением в 2022 году  межбюджетных трансфертов из ФБ на  оснащение  медицинскими изделиями медицинских организаций, оказывающих услуги  по медицинской реабилитации взрослых и детей и более поздним распределением субвенций на оказание отдельным категориям граждан социальной услуги по обеспечению лекарственными препаратами </t>
  </si>
  <si>
    <t xml:space="preserve">По сравнению с ожидаемым исполнением  2022 года расходы  снизились в связи  с уменьшением объемов    межбюджетных трансфертов из  ФБ введением с 2023 года универсальной выплаты ( в состав которого вошли выплаты на детей в возрасте от трех до семи лет включительно и  с рождением (усыновлением) первого ребенка и третьего ребенка) и передачей его в ПФ РФ и поздним  распределением  межбюджетных трансфертов на оказание государственной социальной помощи на основании социального контракта </t>
  </si>
  <si>
    <t xml:space="preserve">Снижение расходов по сравнению с 2021 годом  связано  с уменьшением объемов    межбюджетных трансфертов из  ФБ введением с 2023 года универсальной выплаты ( в состав которого вошли выплаты на детей в возрасте от трех до семи лет включительно и  с рождением (усыновлением) первого ребенка и третьего ребенка) и передачей его в ПФ РФ и поздним  распределением  межбюджетных трансфертов на оказание государственной социальной помощи на основании социального контракта </t>
  </si>
  <si>
    <t xml:space="preserve">Расходы на обслуживание внутреннего долга  возросли в связи с привлечением инфраструктурных кредитов </t>
  </si>
  <si>
    <t xml:space="preserve">Снижение расходов по сравнению  с ожидаемым исполнением  2022 года связаны    с укреплением  материально-технической базы газет в 2022 году </t>
  </si>
  <si>
    <t xml:space="preserve">Снижение объема межбюджетных трансфертов обусловлено  с распределением  дотации из ФБ ко 2 чтению  </t>
  </si>
  <si>
    <t>Рост расходов по сравнению с 2021 годом связан с повышением оплаты труда работников  и индексацией расходов на коммунальные услуги с ростом тарифов ЖКХ</t>
  </si>
  <si>
    <t>Рост расходов по сравнению с 2021 годом связаны с повышением оплаты труда работников образовательных организацией , с индексацией расходов на продукты питания и коммунальные услуги, а также осуществлением  бюджетных инвестиций в объекты образования . Снижение расходов по подразделу 0707 связано с изменением   бюджетной классификации и отражением  расходов связанных с оздоровлением детей по подразделу 0703</t>
  </si>
  <si>
    <t>Уменьшение расходов по разделу по сравнению с ожидаемым исполнением  связано с укреплением материально-технической базы пожарных организацией в 2021- 2022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</si>
</sst>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#\ ###\ ###\ ###\ #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5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/>
    <xf numFmtId="0" fontId="5" fillId="2" borderId="0" xfId="0" applyFont="1" applyFill="1" applyBorder="1" applyAlignment="1">
      <alignment horizontal="justify" vertical="center" wrapText="1" shrinkToFit="1"/>
    </xf>
    <xf numFmtId="0" fontId="0" fillId="2" borderId="0" xfId="0" applyFont="1" applyFill="1"/>
    <xf numFmtId="0" fontId="2" fillId="2" borderId="0" xfId="0" applyFont="1" applyFill="1" applyBorder="1" applyAlignment="1">
      <alignment horizontal="right" shrinkToFit="1"/>
    </xf>
    <xf numFmtId="49" fontId="5" fillId="2" borderId="0" xfId="0" applyNumberFormat="1" applyFont="1" applyFill="1" applyAlignment="1">
      <alignment shrinkToFit="1"/>
    </xf>
    <xf numFmtId="0" fontId="11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0" fillId="0" borderId="1" xfId="0" applyBorder="1"/>
    <xf numFmtId="0" fontId="2" fillId="0" borderId="1" xfId="0" applyFont="1" applyBorder="1" applyAlignment="1">
      <alignment horizontal="justify" vertical="center" wrapText="1"/>
    </xf>
    <xf numFmtId="0" fontId="0" fillId="0" borderId="0" xfId="0" applyBorder="1"/>
    <xf numFmtId="49" fontId="2" fillId="2" borderId="1" xfId="0" applyNumberFormat="1" applyFont="1" applyFill="1" applyBorder="1" applyAlignment="1">
      <alignment horizontal="center" shrinkToFit="1"/>
    </xf>
    <xf numFmtId="164" fontId="5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wrapText="1" shrinkToFit="1"/>
    </xf>
    <xf numFmtId="49" fontId="6" fillId="2" borderId="1" xfId="0" applyNumberFormat="1" applyFont="1" applyFill="1" applyBorder="1" applyAlignment="1">
      <alignment horizontal="center" shrinkToFit="1"/>
    </xf>
    <xf numFmtId="0" fontId="0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4" fontId="0" fillId="0" borderId="0" xfId="0" applyNumberFormat="1"/>
    <xf numFmtId="164" fontId="15" fillId="2" borderId="0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Border="1" applyAlignment="1">
      <alignment wrapText="1"/>
    </xf>
    <xf numFmtId="2" fontId="15" fillId="0" borderId="1" xfId="0" applyNumberFormat="1" applyFont="1" applyBorder="1" applyAlignment="1">
      <alignment horizontal="right" vertical="center"/>
    </xf>
    <xf numFmtId="164" fontId="15" fillId="2" borderId="4" xfId="0" applyNumberFormat="1" applyFont="1" applyFill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 wrapText="1"/>
    </xf>
    <xf numFmtId="164" fontId="13" fillId="0" borderId="5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center" wrapText="1"/>
    </xf>
    <xf numFmtId="164" fontId="19" fillId="2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wrapText="1"/>
    </xf>
    <xf numFmtId="164" fontId="19" fillId="0" borderId="2" xfId="0" applyNumberFormat="1" applyFont="1" applyFill="1" applyBorder="1" applyAlignment="1">
      <alignment horizontal="center" wrapText="1"/>
    </xf>
    <xf numFmtId="164" fontId="19" fillId="2" borderId="2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" wrapText="1"/>
    </xf>
    <xf numFmtId="164" fontId="19" fillId="0" borderId="1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 wrapText="1" shrinkToFit="1"/>
    </xf>
    <xf numFmtId="0" fontId="2" fillId="2" borderId="7" xfId="0" applyFont="1" applyFill="1" applyBorder="1" applyAlignment="1">
      <alignment horizontal="left" vertical="center" wrapText="1" shrinkToFit="1"/>
    </xf>
    <xf numFmtId="0" fontId="2" fillId="2" borderId="9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top"/>
    </xf>
    <xf numFmtId="0" fontId="0" fillId="2" borderId="2" xfId="0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164" fontId="2" fillId="0" borderId="2" xfId="0" applyNumberFormat="1" applyFont="1" applyBorder="1" applyAlignment="1">
      <alignment horizontal="justify" vertical="top"/>
    </xf>
    <xf numFmtId="164" fontId="2" fillId="0" borderId="6" xfId="0" applyNumberFormat="1" applyFont="1" applyBorder="1" applyAlignment="1">
      <alignment horizontal="justify" vertical="top"/>
    </xf>
    <xf numFmtId="164" fontId="2" fillId="0" borderId="3" xfId="0" applyNumberFormat="1" applyFont="1" applyBorder="1" applyAlignment="1">
      <alignment horizontal="justify" vertical="top"/>
    </xf>
    <xf numFmtId="164" fontId="2" fillId="0" borderId="2" xfId="0" applyNumberFormat="1" applyFont="1" applyBorder="1" applyAlignment="1">
      <alignment horizontal="justify" vertical="center"/>
    </xf>
    <xf numFmtId="164" fontId="2" fillId="0" borderId="6" xfId="0" applyNumberFormat="1" applyFont="1" applyBorder="1" applyAlignment="1">
      <alignment horizontal="justify" vertical="center"/>
    </xf>
    <xf numFmtId="164" fontId="2" fillId="0" borderId="3" xfId="0" applyNumberFormat="1" applyFont="1" applyBorder="1" applyAlignment="1">
      <alignment horizontal="justify" vertical="center"/>
    </xf>
  </cellXfs>
  <cellStyles count="105">
    <cellStyle name="Excel Built-in Normal" xfId="4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2" xfId="7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0" xfId="102"/>
    <cellStyle name="Обычный 2 4" xfId="15"/>
    <cellStyle name="Обычный 2 5" xfId="10"/>
    <cellStyle name="Обычный 2 6" xfId="18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4" xfId="16"/>
    <cellStyle name="Обычный 3 5" xfId="19"/>
    <cellStyle name="Обычный 3 6" xfId="22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4" xfId="17"/>
    <cellStyle name="Обычный 4 5" xfId="20"/>
    <cellStyle name="Обычный 4 6" xfId="23"/>
    <cellStyle name="Обычный 4 7" xfId="26"/>
    <cellStyle name="Обычный 4 8" xfId="29"/>
    <cellStyle name="Обычный 4 9" xfId="32"/>
    <cellStyle name="Обычный 5 2" xfId="14"/>
    <cellStyle name="Обычный 6" xfId="47"/>
    <cellStyle name="Обычный 7" xfId="69"/>
    <cellStyle name="Обычный 8" xfId="73"/>
    <cellStyle name="Обычный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view="pageLayout" topLeftCell="A70" workbookViewId="0">
      <selection activeCell="L7" sqref="L7:L15"/>
    </sheetView>
  </sheetViews>
  <sheetFormatPr defaultRowHeight="12.75" x14ac:dyDescent="0.2"/>
  <cols>
    <col min="1" max="1" width="45.7109375" customWidth="1"/>
    <col min="2" max="2" width="7.140625" customWidth="1"/>
    <col min="3" max="3" width="8.140625" customWidth="1"/>
    <col min="4" max="4" width="14.42578125" customWidth="1"/>
    <col min="5" max="5" width="16.28515625" customWidth="1"/>
    <col min="6" max="6" width="15.140625" customWidth="1"/>
    <col min="7" max="7" width="15.28515625" customWidth="1"/>
    <col min="8" max="8" width="14" customWidth="1"/>
    <col min="9" max="9" width="11.5703125" customWidth="1"/>
    <col min="10" max="10" width="30.7109375" customWidth="1"/>
    <col min="11" max="11" width="12.28515625" customWidth="1"/>
    <col min="12" max="12" width="33.140625" customWidth="1"/>
  </cols>
  <sheetData>
    <row r="1" spans="1:12" s="6" customFormat="1" ht="16.5" x14ac:dyDescent="0.25">
      <c r="A1" s="7" t="s">
        <v>92</v>
      </c>
      <c r="B1" s="13"/>
      <c r="C1" s="10"/>
      <c r="D1" s="10"/>
      <c r="E1" s="58"/>
      <c r="F1" s="58"/>
      <c r="G1" s="14"/>
      <c r="H1" s="14"/>
    </row>
    <row r="2" spans="1:12" s="8" customFormat="1" ht="43.5" customHeight="1" x14ac:dyDescent="0.2">
      <c r="A2" s="62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8" customFormat="1" ht="12.75" customHeight="1" x14ac:dyDescent="0.25">
      <c r="A3" s="12"/>
      <c r="B3" s="12"/>
      <c r="C3" s="12"/>
      <c r="D3" s="12"/>
      <c r="E3" s="12"/>
      <c r="G3" s="9"/>
      <c r="H3" s="9"/>
      <c r="I3" s="9" t="s">
        <v>76</v>
      </c>
      <c r="J3" s="9"/>
    </row>
    <row r="4" spans="1:12" s="8" customFormat="1" ht="28.9" customHeight="1" x14ac:dyDescent="0.2">
      <c r="A4" s="54" t="s">
        <v>0</v>
      </c>
      <c r="B4" s="59" t="s">
        <v>93</v>
      </c>
      <c r="C4" s="59"/>
      <c r="D4" s="60" t="s">
        <v>103</v>
      </c>
      <c r="E4" s="57" t="s">
        <v>104</v>
      </c>
      <c r="F4" s="57" t="s">
        <v>105</v>
      </c>
      <c r="G4" s="55" t="s">
        <v>94</v>
      </c>
      <c r="H4" s="56"/>
      <c r="I4" s="63" t="s">
        <v>107</v>
      </c>
      <c r="J4" s="64" t="s">
        <v>91</v>
      </c>
      <c r="K4" s="63" t="s">
        <v>108</v>
      </c>
      <c r="L4" s="64" t="s">
        <v>91</v>
      </c>
    </row>
    <row r="5" spans="1:12" s="8" customFormat="1" ht="82.5" customHeight="1" x14ac:dyDescent="0.2">
      <c r="A5" s="54"/>
      <c r="B5" s="48" t="s">
        <v>98</v>
      </c>
      <c r="C5" s="48" t="s">
        <v>99</v>
      </c>
      <c r="D5" s="61"/>
      <c r="E5" s="57"/>
      <c r="F5" s="57"/>
      <c r="G5" s="25" t="s">
        <v>100</v>
      </c>
      <c r="H5" s="25" t="s">
        <v>106</v>
      </c>
      <c r="I5" s="63"/>
      <c r="J5" s="65"/>
      <c r="K5" s="63"/>
      <c r="L5" s="65"/>
    </row>
    <row r="6" spans="1:12" s="8" customFormat="1" ht="20.100000000000001" customHeight="1" x14ac:dyDescent="0.25">
      <c r="A6" s="20">
        <v>1</v>
      </c>
      <c r="B6" s="21" t="s">
        <v>87</v>
      </c>
      <c r="C6" s="21" t="s">
        <v>88</v>
      </c>
      <c r="D6" s="21" t="s">
        <v>89</v>
      </c>
      <c r="E6" s="28">
        <v>5</v>
      </c>
      <c r="F6" s="28">
        <v>6</v>
      </c>
      <c r="G6" s="28">
        <v>7</v>
      </c>
      <c r="H6" s="28">
        <v>8</v>
      </c>
      <c r="I6" s="22">
        <v>9</v>
      </c>
      <c r="J6" s="22"/>
      <c r="K6" s="22">
        <v>10</v>
      </c>
      <c r="L6" s="22"/>
    </row>
    <row r="7" spans="1:12" ht="20.25" customHeight="1" x14ac:dyDescent="0.25">
      <c r="A7" s="1" t="s">
        <v>21</v>
      </c>
      <c r="B7" s="5" t="s">
        <v>8</v>
      </c>
      <c r="C7" s="5"/>
      <c r="D7" s="37">
        <f>SUM(D8:D15)</f>
        <v>1039702.2</v>
      </c>
      <c r="E7" s="38">
        <f>SUM(E8:E15)</f>
        <v>1257381.3</v>
      </c>
      <c r="F7" s="44">
        <f>SUM(F8:F15)</f>
        <v>1644913.6</v>
      </c>
      <c r="G7" s="44">
        <f>SUM(G8:G15)</f>
        <v>1536803.8</v>
      </c>
      <c r="H7" s="44">
        <f>SUM(H8:H15)</f>
        <v>1560509.8</v>
      </c>
      <c r="I7" s="31">
        <f t="shared" ref="I7:I12" si="0">F7/D7*100</f>
        <v>158.21</v>
      </c>
      <c r="J7" s="51" t="s">
        <v>114</v>
      </c>
      <c r="K7" s="31">
        <f>F7/E7*100</f>
        <v>130.82</v>
      </c>
      <c r="L7" s="51" t="s">
        <v>115</v>
      </c>
    </row>
    <row r="8" spans="1:12" ht="69.75" customHeight="1" x14ac:dyDescent="0.25">
      <c r="A8" s="2" t="s">
        <v>62</v>
      </c>
      <c r="B8" s="3" t="s">
        <v>8</v>
      </c>
      <c r="C8" s="3" t="s">
        <v>12</v>
      </c>
      <c r="D8" s="37">
        <v>92417</v>
      </c>
      <c r="E8" s="38">
        <v>108104.8</v>
      </c>
      <c r="F8" s="45">
        <v>120348.7</v>
      </c>
      <c r="G8" s="45">
        <v>124490.7</v>
      </c>
      <c r="H8" s="45">
        <v>124490.7</v>
      </c>
      <c r="I8" s="33">
        <f>F8/D8*100</f>
        <v>130.19999999999999</v>
      </c>
      <c r="J8" s="52"/>
      <c r="K8" s="33">
        <f t="shared" ref="K8:K36" si="1">F8/E8*100</f>
        <v>111.3</v>
      </c>
      <c r="L8" s="52"/>
    </row>
    <row r="9" spans="1:12" ht="82.5" customHeight="1" x14ac:dyDescent="0.25">
      <c r="A9" s="2" t="s">
        <v>45</v>
      </c>
      <c r="B9" s="3" t="s">
        <v>8</v>
      </c>
      <c r="C9" s="3" t="s">
        <v>4</v>
      </c>
      <c r="D9" s="37">
        <v>131795.6</v>
      </c>
      <c r="E9" s="38">
        <v>140821.29999999999</v>
      </c>
      <c r="F9" s="45">
        <v>178078.5</v>
      </c>
      <c r="G9" s="45">
        <v>184506</v>
      </c>
      <c r="H9" s="45">
        <v>185808</v>
      </c>
      <c r="I9" s="33">
        <f t="shared" si="0"/>
        <v>135.1</v>
      </c>
      <c r="J9" s="52"/>
      <c r="K9" s="33">
        <f t="shared" si="1"/>
        <v>126.5</v>
      </c>
      <c r="L9" s="52"/>
    </row>
    <row r="10" spans="1:12" ht="21" customHeight="1" x14ac:dyDescent="0.25">
      <c r="A10" s="2" t="s">
        <v>46</v>
      </c>
      <c r="B10" s="3" t="s">
        <v>8</v>
      </c>
      <c r="C10" s="3" t="s">
        <v>14</v>
      </c>
      <c r="D10" s="37">
        <v>81520</v>
      </c>
      <c r="E10" s="38">
        <v>84656.8</v>
      </c>
      <c r="F10" s="45">
        <v>78446.8</v>
      </c>
      <c r="G10" s="45">
        <v>80344.899999999994</v>
      </c>
      <c r="H10" s="45">
        <v>80901.600000000006</v>
      </c>
      <c r="I10" s="33">
        <f t="shared" si="0"/>
        <v>96.2</v>
      </c>
      <c r="J10" s="52"/>
      <c r="K10" s="33">
        <f t="shared" si="1"/>
        <v>92.7</v>
      </c>
      <c r="L10" s="52"/>
    </row>
    <row r="11" spans="1:12" ht="67.5" customHeight="1" x14ac:dyDescent="0.25">
      <c r="A11" s="2" t="s">
        <v>39</v>
      </c>
      <c r="B11" s="3" t="s">
        <v>8</v>
      </c>
      <c r="C11" s="3" t="s">
        <v>16</v>
      </c>
      <c r="D11" s="37">
        <v>91349.6</v>
      </c>
      <c r="E11" s="38">
        <v>118374.5</v>
      </c>
      <c r="F11" s="45">
        <v>134632.20000000001</v>
      </c>
      <c r="G11" s="45">
        <v>134243.4</v>
      </c>
      <c r="H11" s="45">
        <v>134827.20000000001</v>
      </c>
      <c r="I11" s="33">
        <f t="shared" si="0"/>
        <v>147.4</v>
      </c>
      <c r="J11" s="52"/>
      <c r="K11" s="33">
        <f t="shared" si="1"/>
        <v>113.7</v>
      </c>
      <c r="L11" s="52"/>
    </row>
    <row r="12" spans="1:12" ht="36" customHeight="1" x14ac:dyDescent="0.25">
      <c r="A12" s="2" t="s">
        <v>61</v>
      </c>
      <c r="B12" s="3" t="s">
        <v>8</v>
      </c>
      <c r="C12" s="3" t="s">
        <v>2</v>
      </c>
      <c r="D12" s="37">
        <v>20618</v>
      </c>
      <c r="E12" s="38">
        <v>20604.5</v>
      </c>
      <c r="F12" s="45">
        <v>24082.1</v>
      </c>
      <c r="G12" s="45">
        <v>25212.1</v>
      </c>
      <c r="H12" s="45">
        <v>25308.3</v>
      </c>
      <c r="I12" s="33">
        <f t="shared" si="0"/>
        <v>116.8</v>
      </c>
      <c r="J12" s="52"/>
      <c r="K12" s="33">
        <f t="shared" si="1"/>
        <v>116.9</v>
      </c>
      <c r="L12" s="52"/>
    </row>
    <row r="13" spans="1:12" ht="23.25" customHeight="1" x14ac:dyDescent="0.25">
      <c r="A13" s="2" t="s">
        <v>40</v>
      </c>
      <c r="B13" s="3" t="s">
        <v>8</v>
      </c>
      <c r="C13" s="3" t="s">
        <v>20</v>
      </c>
      <c r="D13" s="39"/>
      <c r="E13" s="38"/>
      <c r="F13" s="45">
        <v>150000</v>
      </c>
      <c r="G13" s="45">
        <v>130000</v>
      </c>
      <c r="H13" s="45">
        <v>130000</v>
      </c>
      <c r="I13" s="33"/>
      <c r="J13" s="52"/>
      <c r="K13" s="33"/>
      <c r="L13" s="52"/>
    </row>
    <row r="14" spans="1:12" ht="39" customHeight="1" x14ac:dyDescent="0.25">
      <c r="A14" s="2" t="s">
        <v>30</v>
      </c>
      <c r="B14" s="3" t="s">
        <v>8</v>
      </c>
      <c r="C14" s="3" t="s">
        <v>28</v>
      </c>
      <c r="D14" s="37">
        <v>28996</v>
      </c>
      <c r="E14" s="38">
        <v>28902.5</v>
      </c>
      <c r="F14" s="45">
        <v>29553.599999999999</v>
      </c>
      <c r="G14" s="45">
        <v>29508.400000000001</v>
      </c>
      <c r="H14" s="45">
        <v>29508.400000000001</v>
      </c>
      <c r="I14" s="33">
        <f t="shared" ref="I14:I36" si="2">F14/D14*100</f>
        <v>101.9</v>
      </c>
      <c r="J14" s="52"/>
      <c r="K14" s="33">
        <f t="shared" si="1"/>
        <v>102.3</v>
      </c>
      <c r="L14" s="52"/>
    </row>
    <row r="15" spans="1:12" ht="21" customHeight="1" x14ac:dyDescent="0.25">
      <c r="A15" s="2" t="s">
        <v>22</v>
      </c>
      <c r="B15" s="3" t="s">
        <v>8</v>
      </c>
      <c r="C15" s="3" t="s">
        <v>23</v>
      </c>
      <c r="D15" s="37">
        <v>593006</v>
      </c>
      <c r="E15" s="38">
        <v>755916.9</v>
      </c>
      <c r="F15" s="45">
        <v>929771.7</v>
      </c>
      <c r="G15" s="45">
        <v>828498.3</v>
      </c>
      <c r="H15" s="45">
        <v>849665.6</v>
      </c>
      <c r="I15" s="33">
        <f t="shared" si="2"/>
        <v>156.80000000000001</v>
      </c>
      <c r="J15" s="53"/>
      <c r="K15" s="33">
        <f t="shared" si="1"/>
        <v>123</v>
      </c>
      <c r="L15" s="53"/>
    </row>
    <row r="16" spans="1:12" ht="28.5" customHeight="1" x14ac:dyDescent="0.25">
      <c r="A16" s="1" t="s">
        <v>47</v>
      </c>
      <c r="B16" s="5" t="s">
        <v>10</v>
      </c>
      <c r="C16" s="5"/>
      <c r="D16" s="37">
        <v>18246.2</v>
      </c>
      <c r="E16" s="38">
        <f>SUM(E17:E18)</f>
        <v>16409.8</v>
      </c>
      <c r="F16" s="44">
        <f>SUM(F17:F18)</f>
        <v>19014.5</v>
      </c>
      <c r="G16" s="44">
        <f>SUM(G17:G18)</f>
        <v>18187.400000000001</v>
      </c>
      <c r="H16" s="44">
        <f>SUM(H17:H18)</f>
        <v>18837.5</v>
      </c>
      <c r="I16" s="36">
        <f t="shared" si="2"/>
        <v>104.2</v>
      </c>
      <c r="J16" s="51" t="s">
        <v>116</v>
      </c>
      <c r="K16" s="36">
        <f t="shared" si="1"/>
        <v>115.9</v>
      </c>
      <c r="L16" s="51" t="s">
        <v>117</v>
      </c>
    </row>
    <row r="17" spans="1:12" ht="41.25" customHeight="1" x14ac:dyDescent="0.25">
      <c r="A17" s="2" t="s">
        <v>48</v>
      </c>
      <c r="B17" s="3" t="s">
        <v>10</v>
      </c>
      <c r="C17" s="3" t="s">
        <v>12</v>
      </c>
      <c r="D17" s="37">
        <v>13078.7</v>
      </c>
      <c r="E17" s="38">
        <v>14381.3</v>
      </c>
      <c r="F17" s="45">
        <v>16535.900000000001</v>
      </c>
      <c r="G17" s="45">
        <v>17330.8</v>
      </c>
      <c r="H17" s="45">
        <v>17980.900000000001</v>
      </c>
      <c r="I17" s="33">
        <f t="shared" si="2"/>
        <v>126.4</v>
      </c>
      <c r="J17" s="52"/>
      <c r="K17" s="33">
        <f t="shared" si="1"/>
        <v>115</v>
      </c>
      <c r="L17" s="52"/>
    </row>
    <row r="18" spans="1:12" ht="34.5" customHeight="1" x14ac:dyDescent="0.25">
      <c r="A18" s="2" t="s">
        <v>63</v>
      </c>
      <c r="B18" s="3" t="s">
        <v>10</v>
      </c>
      <c r="C18" s="3" t="s">
        <v>4</v>
      </c>
      <c r="D18" s="37">
        <v>5167.5</v>
      </c>
      <c r="E18" s="38">
        <v>2028.5</v>
      </c>
      <c r="F18" s="45">
        <v>2478.6</v>
      </c>
      <c r="G18" s="45">
        <v>856.6</v>
      </c>
      <c r="H18" s="45">
        <v>856.6</v>
      </c>
      <c r="I18" s="33">
        <f t="shared" si="2"/>
        <v>48</v>
      </c>
      <c r="J18" s="53"/>
      <c r="K18" s="33">
        <f t="shared" si="1"/>
        <v>122.2</v>
      </c>
      <c r="L18" s="53"/>
    </row>
    <row r="19" spans="1:12" ht="45" customHeight="1" x14ac:dyDescent="0.25">
      <c r="A19" s="11" t="s">
        <v>86</v>
      </c>
      <c r="B19" s="5" t="s">
        <v>12</v>
      </c>
      <c r="C19" s="5"/>
      <c r="D19" s="37">
        <v>241958.3</v>
      </c>
      <c r="E19" s="38">
        <f>SUM(E20:E22)</f>
        <v>228704.7</v>
      </c>
      <c r="F19" s="44">
        <f>SUM(F20:F22)</f>
        <v>212629.4</v>
      </c>
      <c r="G19" s="44">
        <f>SUM(G20:G22)</f>
        <v>209901.7</v>
      </c>
      <c r="H19" s="44">
        <f>SUM(H20:H22)</f>
        <v>209960</v>
      </c>
      <c r="I19" s="36">
        <f t="shared" si="2"/>
        <v>87.9</v>
      </c>
      <c r="J19" s="66" t="s">
        <v>121</v>
      </c>
      <c r="K19" s="36">
        <f t="shared" si="1"/>
        <v>93</v>
      </c>
      <c r="L19" s="51" t="s">
        <v>134</v>
      </c>
    </row>
    <row r="20" spans="1:12" ht="51.75" customHeight="1" x14ac:dyDescent="0.25">
      <c r="A20" s="4" t="s">
        <v>80</v>
      </c>
      <c r="B20" s="3" t="s">
        <v>12</v>
      </c>
      <c r="C20" s="3" t="s">
        <v>6</v>
      </c>
      <c r="D20" s="37">
        <v>4637.8999999999996</v>
      </c>
      <c r="E20" s="38">
        <v>4748.6000000000004</v>
      </c>
      <c r="F20" s="45">
        <v>4922.8999999999996</v>
      </c>
      <c r="G20" s="45">
        <v>4922.8999999999996</v>
      </c>
      <c r="H20" s="45">
        <v>4922.8999999999996</v>
      </c>
      <c r="I20" s="33">
        <f t="shared" si="2"/>
        <v>106.1</v>
      </c>
      <c r="J20" s="67"/>
      <c r="K20" s="33">
        <f t="shared" si="1"/>
        <v>103.7</v>
      </c>
      <c r="L20" s="52"/>
    </row>
    <row r="21" spans="1:12" ht="31.5" customHeight="1" x14ac:dyDescent="0.25">
      <c r="A21" s="2" t="s">
        <v>70</v>
      </c>
      <c r="B21" s="3" t="s">
        <v>12</v>
      </c>
      <c r="C21" s="3" t="s">
        <v>38</v>
      </c>
      <c r="D21" s="37">
        <v>193123.8</v>
      </c>
      <c r="E21" s="38">
        <v>221056.1</v>
      </c>
      <c r="F21" s="45">
        <v>204906.5</v>
      </c>
      <c r="G21" s="45">
        <v>203578.8</v>
      </c>
      <c r="H21" s="45">
        <v>203637.1</v>
      </c>
      <c r="I21" s="33">
        <f t="shared" si="2"/>
        <v>106.1</v>
      </c>
      <c r="J21" s="67"/>
      <c r="K21" s="33">
        <f t="shared" si="1"/>
        <v>92.7</v>
      </c>
      <c r="L21" s="52"/>
    </row>
    <row r="22" spans="1:12" ht="51.75" customHeight="1" x14ac:dyDescent="0.25">
      <c r="A22" s="2" t="s">
        <v>81</v>
      </c>
      <c r="B22" s="3" t="s">
        <v>12</v>
      </c>
      <c r="C22" s="3" t="s">
        <v>51</v>
      </c>
      <c r="D22" s="37">
        <v>44196.6</v>
      </c>
      <c r="E22" s="38">
        <v>2900</v>
      </c>
      <c r="F22" s="45">
        <v>2800</v>
      </c>
      <c r="G22" s="45">
        <v>1400</v>
      </c>
      <c r="H22" s="45">
        <v>1400</v>
      </c>
      <c r="I22" s="33">
        <f t="shared" si="2"/>
        <v>6.3</v>
      </c>
      <c r="J22" s="68"/>
      <c r="K22" s="33">
        <f t="shared" si="1"/>
        <v>96.6</v>
      </c>
      <c r="L22" s="53"/>
    </row>
    <row r="23" spans="1:12" ht="28.35" customHeight="1" x14ac:dyDescent="0.25">
      <c r="A23" s="1" t="s">
        <v>41</v>
      </c>
      <c r="B23" s="5" t="s">
        <v>4</v>
      </c>
      <c r="C23" s="5"/>
      <c r="D23" s="37">
        <v>7035008.2999999998</v>
      </c>
      <c r="E23" s="38">
        <f>SUM(E24:E32)</f>
        <v>10433831.699999999</v>
      </c>
      <c r="F23" s="44">
        <f>SUM(F24:F32)</f>
        <v>8960615.5999999996</v>
      </c>
      <c r="G23" s="44">
        <f>SUM(G24:G32)</f>
        <v>8786677.0999999996</v>
      </c>
      <c r="H23" s="44">
        <f>SUM(H24:H32)</f>
        <v>3672874.8</v>
      </c>
      <c r="I23" s="36">
        <f t="shared" si="2"/>
        <v>127.4</v>
      </c>
      <c r="J23" s="51" t="s">
        <v>118</v>
      </c>
      <c r="K23" s="36">
        <f t="shared" si="1"/>
        <v>85.9</v>
      </c>
      <c r="L23" s="51" t="s">
        <v>120</v>
      </c>
    </row>
    <row r="24" spans="1:12" ht="42" customHeight="1" x14ac:dyDescent="0.25">
      <c r="A24" s="2" t="s">
        <v>60</v>
      </c>
      <c r="B24" s="3" t="s">
        <v>4</v>
      </c>
      <c r="C24" s="3" t="s">
        <v>8</v>
      </c>
      <c r="D24" s="37">
        <v>84676.800000000003</v>
      </c>
      <c r="E24" s="38">
        <v>135738.6</v>
      </c>
      <c r="F24" s="45">
        <v>315915.5</v>
      </c>
      <c r="G24" s="45">
        <v>169230.1</v>
      </c>
      <c r="H24" s="45">
        <v>161069.6</v>
      </c>
      <c r="I24" s="33">
        <f t="shared" si="2"/>
        <v>373.1</v>
      </c>
      <c r="J24" s="52"/>
      <c r="K24" s="33">
        <f t="shared" si="1"/>
        <v>232.7</v>
      </c>
      <c r="L24" s="52"/>
    </row>
    <row r="25" spans="1:12" ht="36.75" customHeight="1" x14ac:dyDescent="0.25">
      <c r="A25" s="2" t="s">
        <v>35</v>
      </c>
      <c r="B25" s="3" t="s">
        <v>4</v>
      </c>
      <c r="C25" s="3" t="s">
        <v>14</v>
      </c>
      <c r="D25" s="37">
        <v>948985.2</v>
      </c>
      <c r="E25" s="38">
        <v>886156.7</v>
      </c>
      <c r="F25" s="45">
        <v>1031054.8</v>
      </c>
      <c r="G25" s="45">
        <v>1003358.8</v>
      </c>
      <c r="H25" s="45">
        <v>744297.6</v>
      </c>
      <c r="I25" s="33">
        <f t="shared" si="2"/>
        <v>108.6</v>
      </c>
      <c r="J25" s="52"/>
      <c r="K25" s="33">
        <f t="shared" si="1"/>
        <v>116.4</v>
      </c>
      <c r="L25" s="52"/>
    </row>
    <row r="26" spans="1:12" ht="28.35" customHeight="1" x14ac:dyDescent="0.25">
      <c r="A26" s="2" t="s">
        <v>64</v>
      </c>
      <c r="B26" s="3" t="s">
        <v>4</v>
      </c>
      <c r="C26" s="3" t="s">
        <v>16</v>
      </c>
      <c r="D26" s="37">
        <v>25883.1</v>
      </c>
      <c r="E26" s="38">
        <v>54448.6</v>
      </c>
      <c r="F26" s="45">
        <v>167849.5</v>
      </c>
      <c r="G26" s="45">
        <v>10948</v>
      </c>
      <c r="H26" s="45">
        <v>152542.5</v>
      </c>
      <c r="I26" s="33">
        <f t="shared" si="2"/>
        <v>648.5</v>
      </c>
      <c r="J26" s="52"/>
      <c r="K26" s="33">
        <f t="shared" si="1"/>
        <v>308.3</v>
      </c>
      <c r="L26" s="52"/>
    </row>
    <row r="27" spans="1:12" ht="28.35" customHeight="1" x14ac:dyDescent="0.25">
      <c r="A27" s="2" t="s">
        <v>65</v>
      </c>
      <c r="B27" s="3" t="s">
        <v>4</v>
      </c>
      <c r="C27" s="3" t="s">
        <v>2</v>
      </c>
      <c r="D27" s="37">
        <v>554140.4</v>
      </c>
      <c r="E27" s="38">
        <v>475375.8</v>
      </c>
      <c r="F27" s="45">
        <v>165260</v>
      </c>
      <c r="G27" s="45">
        <v>261387.4</v>
      </c>
      <c r="H27" s="45">
        <v>42920.9</v>
      </c>
      <c r="I27" s="33">
        <f t="shared" si="2"/>
        <v>29.8</v>
      </c>
      <c r="J27" s="52"/>
      <c r="K27" s="33">
        <f t="shared" si="1"/>
        <v>34.799999999999997</v>
      </c>
      <c r="L27" s="52"/>
    </row>
    <row r="28" spans="1:12" ht="35.25" customHeight="1" x14ac:dyDescent="0.25">
      <c r="A28" s="2" t="s">
        <v>69</v>
      </c>
      <c r="B28" s="3" t="s">
        <v>4</v>
      </c>
      <c r="C28" s="3" t="s">
        <v>24</v>
      </c>
      <c r="D28" s="37">
        <v>121408.3</v>
      </c>
      <c r="E28" s="38">
        <v>84210</v>
      </c>
      <c r="F28" s="45">
        <v>65656.5</v>
      </c>
      <c r="G28" s="45">
        <v>65656.600000000006</v>
      </c>
      <c r="H28" s="45">
        <v>0</v>
      </c>
      <c r="I28" s="33">
        <f t="shared" si="2"/>
        <v>54.1</v>
      </c>
      <c r="J28" s="52"/>
      <c r="K28" s="33">
        <f t="shared" si="1"/>
        <v>78</v>
      </c>
      <c r="L28" s="52"/>
    </row>
    <row r="29" spans="1:12" ht="30.75" customHeight="1" x14ac:dyDescent="0.25">
      <c r="A29" s="2" t="s">
        <v>73</v>
      </c>
      <c r="B29" s="3" t="s">
        <v>4</v>
      </c>
      <c r="C29" s="3" t="s">
        <v>6</v>
      </c>
      <c r="D29" s="37">
        <v>4719751.8</v>
      </c>
      <c r="E29" s="38">
        <v>7264934.2000000002</v>
      </c>
      <c r="F29" s="45">
        <v>5852412.7000000002</v>
      </c>
      <c r="G29" s="45">
        <v>6790013.5</v>
      </c>
      <c r="H29" s="45">
        <v>2284447.2999999998</v>
      </c>
      <c r="I29" s="33">
        <f t="shared" si="2"/>
        <v>124</v>
      </c>
      <c r="J29" s="52"/>
      <c r="K29" s="33">
        <f t="shared" si="1"/>
        <v>80.599999999999994</v>
      </c>
      <c r="L29" s="52"/>
    </row>
    <row r="30" spans="1:12" ht="25.5" customHeight="1" x14ac:dyDescent="0.25">
      <c r="A30" s="2" t="s">
        <v>42</v>
      </c>
      <c r="B30" s="3" t="s">
        <v>4</v>
      </c>
      <c r="C30" s="3" t="s">
        <v>38</v>
      </c>
      <c r="D30" s="37">
        <v>194086.8</v>
      </c>
      <c r="E30" s="38">
        <v>136769.4</v>
      </c>
      <c r="F30" s="45">
        <v>134764.6</v>
      </c>
      <c r="G30" s="45">
        <v>105387.1</v>
      </c>
      <c r="H30" s="45">
        <v>88132.2</v>
      </c>
      <c r="I30" s="33">
        <f t="shared" si="2"/>
        <v>69.400000000000006</v>
      </c>
      <c r="J30" s="52"/>
      <c r="K30" s="33">
        <f t="shared" si="1"/>
        <v>98.5</v>
      </c>
      <c r="L30" s="52"/>
    </row>
    <row r="31" spans="1:12" ht="50.25" customHeight="1" x14ac:dyDescent="0.25">
      <c r="A31" s="2" t="s">
        <v>83</v>
      </c>
      <c r="B31" s="3" t="s">
        <v>4</v>
      </c>
      <c r="C31" s="3" t="s">
        <v>20</v>
      </c>
      <c r="D31" s="37">
        <v>2400</v>
      </c>
      <c r="E31" s="38">
        <v>79524.2</v>
      </c>
      <c r="F31" s="45">
        <v>2850</v>
      </c>
      <c r="G31" s="45">
        <v>2500</v>
      </c>
      <c r="H31" s="45">
        <v>2500</v>
      </c>
      <c r="I31" s="33">
        <f t="shared" si="2"/>
        <v>118.8</v>
      </c>
      <c r="J31" s="52"/>
      <c r="K31" s="33">
        <f t="shared" si="1"/>
        <v>3.6</v>
      </c>
      <c r="L31" s="52"/>
    </row>
    <row r="32" spans="1:12" ht="42.75" customHeight="1" x14ac:dyDescent="0.25">
      <c r="A32" s="2" t="s">
        <v>43</v>
      </c>
      <c r="B32" s="3" t="s">
        <v>4</v>
      </c>
      <c r="C32" s="3">
        <v>12</v>
      </c>
      <c r="D32" s="37">
        <v>383675.9</v>
      </c>
      <c r="E32" s="38">
        <v>1316674.2</v>
      </c>
      <c r="F32" s="45">
        <v>1224852</v>
      </c>
      <c r="G32" s="45">
        <v>378195.6</v>
      </c>
      <c r="H32" s="45">
        <v>196964.7</v>
      </c>
      <c r="I32" s="33">
        <f t="shared" si="2"/>
        <v>319.2</v>
      </c>
      <c r="J32" s="53"/>
      <c r="K32" s="33">
        <f t="shared" si="1"/>
        <v>93</v>
      </c>
      <c r="L32" s="53"/>
    </row>
    <row r="33" spans="1:12" ht="71.25" customHeight="1" x14ac:dyDescent="0.25">
      <c r="A33" s="1" t="s">
        <v>36</v>
      </c>
      <c r="B33" s="5" t="s">
        <v>14</v>
      </c>
      <c r="C33" s="5"/>
      <c r="D33" s="37">
        <v>808035.8</v>
      </c>
      <c r="E33" s="38">
        <f>SUM(E34:E36)</f>
        <v>1173221.7</v>
      </c>
      <c r="F33" s="44">
        <f>SUM(F34:F36)</f>
        <v>1068182.6000000001</v>
      </c>
      <c r="G33" s="44">
        <f>SUM(G34:G36)</f>
        <v>801175.6</v>
      </c>
      <c r="H33" s="44">
        <f>SUM(H34:H36)</f>
        <v>167939.20000000001</v>
      </c>
      <c r="I33" s="36">
        <f t="shared" si="2"/>
        <v>132.19999999999999</v>
      </c>
      <c r="J33" s="66" t="s">
        <v>119</v>
      </c>
      <c r="K33" s="36">
        <f t="shared" si="1"/>
        <v>91</v>
      </c>
      <c r="L33" s="51" t="s">
        <v>122</v>
      </c>
    </row>
    <row r="34" spans="1:12" ht="44.25" customHeight="1" x14ac:dyDescent="0.25">
      <c r="A34" s="2" t="s">
        <v>74</v>
      </c>
      <c r="B34" s="3" t="s">
        <v>14</v>
      </c>
      <c r="C34" s="3" t="s">
        <v>8</v>
      </c>
      <c r="D34" s="37">
        <v>72618.600000000006</v>
      </c>
      <c r="E34" s="38">
        <v>189856.5</v>
      </c>
      <c r="F34" s="45">
        <v>103988.3</v>
      </c>
      <c r="G34" s="45">
        <v>33208.400000000001</v>
      </c>
      <c r="H34" s="45">
        <v>3890.4</v>
      </c>
      <c r="I34" s="33">
        <f t="shared" si="2"/>
        <v>143.19999999999999</v>
      </c>
      <c r="J34" s="67"/>
      <c r="K34" s="33">
        <f t="shared" si="1"/>
        <v>54.8</v>
      </c>
      <c r="L34" s="52"/>
    </row>
    <row r="35" spans="1:12" ht="39" customHeight="1" x14ac:dyDescent="0.25">
      <c r="A35" s="2" t="s">
        <v>37</v>
      </c>
      <c r="B35" s="3" t="s">
        <v>14</v>
      </c>
      <c r="C35" s="3" t="s">
        <v>10</v>
      </c>
      <c r="D35" s="37">
        <v>640822.9</v>
      </c>
      <c r="E35" s="38">
        <v>917900.3</v>
      </c>
      <c r="F35" s="45">
        <v>960597.1</v>
      </c>
      <c r="G35" s="45">
        <v>766485.2</v>
      </c>
      <c r="H35" s="45">
        <v>164048.79999999999</v>
      </c>
      <c r="I35" s="33">
        <f t="shared" si="2"/>
        <v>149.9</v>
      </c>
      <c r="J35" s="67"/>
      <c r="K35" s="33">
        <f t="shared" si="1"/>
        <v>104.7</v>
      </c>
      <c r="L35" s="52"/>
    </row>
    <row r="36" spans="1:12" ht="58.5" customHeight="1" x14ac:dyDescent="0.25">
      <c r="A36" s="16" t="s">
        <v>90</v>
      </c>
      <c r="B36" s="3" t="s">
        <v>14</v>
      </c>
      <c r="C36" s="3" t="s">
        <v>12</v>
      </c>
      <c r="D36" s="37">
        <v>94594.3</v>
      </c>
      <c r="E36" s="38">
        <v>65464.9</v>
      </c>
      <c r="F36" s="45">
        <v>3597.2</v>
      </c>
      <c r="G36" s="45">
        <v>1482</v>
      </c>
      <c r="H36" s="45">
        <v>0</v>
      </c>
      <c r="I36" s="33">
        <f t="shared" si="2"/>
        <v>3.8</v>
      </c>
      <c r="J36" s="68"/>
      <c r="K36" s="33">
        <f t="shared" si="1"/>
        <v>5.5</v>
      </c>
      <c r="L36" s="52"/>
    </row>
    <row r="37" spans="1:12" ht="34.5" customHeight="1" x14ac:dyDescent="0.25">
      <c r="A37" s="1" t="s">
        <v>66</v>
      </c>
      <c r="B37" s="5" t="s">
        <v>16</v>
      </c>
      <c r="C37" s="5"/>
      <c r="D37" s="37">
        <v>52582.9</v>
      </c>
      <c r="E37" s="38">
        <f>SUM(E38:E41)</f>
        <v>122753.3</v>
      </c>
      <c r="F37" s="44">
        <f>SUM(F38:F41)</f>
        <v>64777.8</v>
      </c>
      <c r="G37" s="44">
        <f>SUM(G38:G41)</f>
        <v>66286.899999999994</v>
      </c>
      <c r="H37" s="44">
        <f>SUM(H38:H41)</f>
        <v>62665.8</v>
      </c>
      <c r="I37" s="36">
        <f t="shared" ref="I37:I80" si="3">F37/D37*100</f>
        <v>123.2</v>
      </c>
      <c r="J37" s="69" t="s">
        <v>132</v>
      </c>
      <c r="K37" s="36">
        <f t="shared" ref="K37:K80" si="4">F37/E37*100</f>
        <v>52.8</v>
      </c>
      <c r="L37" s="51" t="s">
        <v>123</v>
      </c>
    </row>
    <row r="38" spans="1:12" ht="26.25" customHeight="1" x14ac:dyDescent="0.25">
      <c r="A38" s="2" t="s">
        <v>79</v>
      </c>
      <c r="B38" s="3" t="s">
        <v>16</v>
      </c>
      <c r="C38" s="3" t="s">
        <v>8</v>
      </c>
      <c r="D38" s="37">
        <v>300</v>
      </c>
      <c r="E38" s="38">
        <v>300</v>
      </c>
      <c r="F38" s="44"/>
      <c r="G38" s="44"/>
      <c r="H38" s="44"/>
      <c r="I38" s="33">
        <f t="shared" si="3"/>
        <v>0</v>
      </c>
      <c r="J38" s="70"/>
      <c r="K38" s="33">
        <f t="shared" si="4"/>
        <v>0</v>
      </c>
      <c r="L38" s="52"/>
    </row>
    <row r="39" spans="1:12" ht="43.5" customHeight="1" x14ac:dyDescent="0.25">
      <c r="A39" s="2" t="s">
        <v>97</v>
      </c>
      <c r="B39" s="23" t="s">
        <v>16</v>
      </c>
      <c r="C39" s="3" t="s">
        <v>10</v>
      </c>
      <c r="D39" s="37"/>
      <c r="E39" s="38">
        <v>62900</v>
      </c>
      <c r="F39" s="44"/>
      <c r="G39" s="44"/>
      <c r="H39" s="44"/>
      <c r="I39" s="33"/>
      <c r="J39" s="70"/>
      <c r="K39" s="33">
        <f t="shared" si="4"/>
        <v>0</v>
      </c>
      <c r="L39" s="52"/>
    </row>
    <row r="40" spans="1:12" ht="48.75" customHeight="1" x14ac:dyDescent="0.25">
      <c r="A40" s="2" t="s">
        <v>67</v>
      </c>
      <c r="B40" s="3" t="s">
        <v>16</v>
      </c>
      <c r="C40" s="3" t="s">
        <v>12</v>
      </c>
      <c r="D40" s="37">
        <v>16372.2</v>
      </c>
      <c r="E40" s="38">
        <v>21735.5</v>
      </c>
      <c r="F40" s="45">
        <v>23604.1</v>
      </c>
      <c r="G40" s="45">
        <v>23550.7</v>
      </c>
      <c r="H40" s="45">
        <v>19793.099999999999</v>
      </c>
      <c r="I40" s="33">
        <f t="shared" si="3"/>
        <v>144.19999999999999</v>
      </c>
      <c r="J40" s="70"/>
      <c r="K40" s="33">
        <f t="shared" si="4"/>
        <v>108.6</v>
      </c>
      <c r="L40" s="52"/>
    </row>
    <row r="41" spans="1:12" ht="41.25" customHeight="1" x14ac:dyDescent="0.25">
      <c r="A41" s="2" t="s">
        <v>68</v>
      </c>
      <c r="B41" s="3" t="s">
        <v>16</v>
      </c>
      <c r="C41" s="3" t="s">
        <v>14</v>
      </c>
      <c r="D41" s="37">
        <v>35910.699999999997</v>
      </c>
      <c r="E41" s="38">
        <v>37817.800000000003</v>
      </c>
      <c r="F41" s="45">
        <v>41173.699999999997</v>
      </c>
      <c r="G41" s="45">
        <v>42736.2</v>
      </c>
      <c r="H41" s="45">
        <v>42872.7</v>
      </c>
      <c r="I41" s="33">
        <f t="shared" si="3"/>
        <v>114.7</v>
      </c>
      <c r="J41" s="71"/>
      <c r="K41" s="33">
        <f t="shared" si="4"/>
        <v>108.9</v>
      </c>
      <c r="L41" s="53"/>
    </row>
    <row r="42" spans="1:12" ht="19.350000000000001" customHeight="1" x14ac:dyDescent="0.25">
      <c r="A42" s="1" t="s">
        <v>1</v>
      </c>
      <c r="B42" s="5" t="s">
        <v>2</v>
      </c>
      <c r="C42" s="5"/>
      <c r="D42" s="37">
        <v>6865387.5</v>
      </c>
      <c r="E42" s="38">
        <f>SUM(E43:E49)</f>
        <v>7708527.4000000004</v>
      </c>
      <c r="F42" s="44">
        <f>SUM(F43:F49)</f>
        <v>7656476.5999999996</v>
      </c>
      <c r="G42" s="44">
        <f>SUM(G43:G49)</f>
        <v>6492989.5</v>
      </c>
      <c r="H42" s="44">
        <f>SUM(H43:H49)</f>
        <v>4920092.3</v>
      </c>
      <c r="I42" s="36">
        <f t="shared" si="3"/>
        <v>111.5</v>
      </c>
      <c r="J42" s="51" t="s">
        <v>133</v>
      </c>
      <c r="K42" s="36">
        <f t="shared" si="4"/>
        <v>99.3</v>
      </c>
      <c r="L42" s="51" t="s">
        <v>124</v>
      </c>
    </row>
    <row r="43" spans="1:12" ht="41.25" customHeight="1" x14ac:dyDescent="0.25">
      <c r="A43" s="2" t="s">
        <v>77</v>
      </c>
      <c r="B43" s="3" t="s">
        <v>2</v>
      </c>
      <c r="C43" s="3" t="s">
        <v>8</v>
      </c>
      <c r="D43" s="37">
        <v>586689.9</v>
      </c>
      <c r="E43" s="38">
        <v>294454.8</v>
      </c>
      <c r="F43" s="45">
        <v>92168.6</v>
      </c>
      <c r="G43" s="45">
        <v>100403.3</v>
      </c>
      <c r="H43" s="45">
        <v>100403.3</v>
      </c>
      <c r="I43" s="33">
        <f t="shared" si="3"/>
        <v>15.7</v>
      </c>
      <c r="J43" s="52"/>
      <c r="K43" s="33">
        <f t="shared" si="4"/>
        <v>31.3</v>
      </c>
      <c r="L43" s="52"/>
    </row>
    <row r="44" spans="1:12" ht="38.25" customHeight="1" x14ac:dyDescent="0.25">
      <c r="A44" s="2" t="s">
        <v>31</v>
      </c>
      <c r="B44" s="3" t="s">
        <v>2</v>
      </c>
      <c r="C44" s="3" t="s">
        <v>10</v>
      </c>
      <c r="D44" s="37">
        <v>5429528.0999999996</v>
      </c>
      <c r="E44" s="38">
        <v>6516963.2000000002</v>
      </c>
      <c r="F44" s="45">
        <v>6409821.9000000004</v>
      </c>
      <c r="G44" s="45">
        <v>5464275</v>
      </c>
      <c r="H44" s="45">
        <v>4023495.6</v>
      </c>
      <c r="I44" s="33">
        <f t="shared" si="3"/>
        <v>118.1</v>
      </c>
      <c r="J44" s="52"/>
      <c r="K44" s="33">
        <f t="shared" si="4"/>
        <v>98.4</v>
      </c>
      <c r="L44" s="52"/>
    </row>
    <row r="45" spans="1:12" ht="33.75" customHeight="1" x14ac:dyDescent="0.25">
      <c r="A45" s="2" t="s">
        <v>95</v>
      </c>
      <c r="B45" s="23" t="s">
        <v>2</v>
      </c>
      <c r="C45" s="18" t="s">
        <v>12</v>
      </c>
      <c r="D45" s="37">
        <v>206222.4</v>
      </c>
      <c r="E45" s="38">
        <v>169323.4</v>
      </c>
      <c r="F45" s="45">
        <v>394808</v>
      </c>
      <c r="G45" s="45">
        <v>203592.6</v>
      </c>
      <c r="H45" s="45">
        <v>128127.8</v>
      </c>
      <c r="I45" s="33">
        <f t="shared" si="3"/>
        <v>191.4</v>
      </c>
      <c r="J45" s="52"/>
      <c r="K45" s="33">
        <f t="shared" si="4"/>
        <v>233.2</v>
      </c>
      <c r="L45" s="52"/>
    </row>
    <row r="46" spans="1:12" ht="34.5" customHeight="1" x14ac:dyDescent="0.25">
      <c r="A46" s="2" t="s">
        <v>3</v>
      </c>
      <c r="B46" s="3" t="s">
        <v>2</v>
      </c>
      <c r="C46" s="3" t="s">
        <v>4</v>
      </c>
      <c r="D46" s="37">
        <v>479986.2</v>
      </c>
      <c r="E46" s="38">
        <v>531052.80000000005</v>
      </c>
      <c r="F46" s="45">
        <v>577635.1</v>
      </c>
      <c r="G46" s="45">
        <v>537970.80000000005</v>
      </c>
      <c r="H46" s="45">
        <v>481076</v>
      </c>
      <c r="I46" s="33">
        <f t="shared" si="3"/>
        <v>120.3</v>
      </c>
      <c r="J46" s="52"/>
      <c r="K46" s="33">
        <f t="shared" si="4"/>
        <v>108.8</v>
      </c>
      <c r="L46" s="52"/>
    </row>
    <row r="47" spans="1:12" ht="45.75" customHeight="1" x14ac:dyDescent="0.25">
      <c r="A47" s="2" t="s">
        <v>32</v>
      </c>
      <c r="B47" s="3" t="s">
        <v>2</v>
      </c>
      <c r="C47" s="3" t="s">
        <v>14</v>
      </c>
      <c r="D47" s="37">
        <v>19713.099999999999</v>
      </c>
      <c r="E47" s="38">
        <v>20385.8</v>
      </c>
      <c r="F47" s="45">
        <v>20699.400000000001</v>
      </c>
      <c r="G47" s="45">
        <v>19820.2</v>
      </c>
      <c r="H47" s="45">
        <v>19871.7</v>
      </c>
      <c r="I47" s="33">
        <f t="shared" si="3"/>
        <v>105</v>
      </c>
      <c r="J47" s="52"/>
      <c r="K47" s="33">
        <f t="shared" si="4"/>
        <v>101.5</v>
      </c>
      <c r="L47" s="52"/>
    </row>
    <row r="48" spans="1:12" ht="30" customHeight="1" x14ac:dyDescent="0.25">
      <c r="A48" s="2" t="s">
        <v>96</v>
      </c>
      <c r="B48" s="3" t="s">
        <v>2</v>
      </c>
      <c r="C48" s="3" t="s">
        <v>2</v>
      </c>
      <c r="D48" s="37">
        <v>65080.9</v>
      </c>
      <c r="E48" s="38">
        <v>89696</v>
      </c>
      <c r="F48" s="45">
        <v>19538.900000000001</v>
      </c>
      <c r="G48" s="45">
        <v>19520.5</v>
      </c>
      <c r="H48" s="45">
        <v>19520.5</v>
      </c>
      <c r="I48" s="33">
        <f t="shared" si="3"/>
        <v>30</v>
      </c>
      <c r="J48" s="52"/>
      <c r="K48" s="33">
        <f t="shared" si="4"/>
        <v>21.8</v>
      </c>
      <c r="L48" s="52"/>
    </row>
    <row r="49" spans="1:12" ht="33.75" customHeight="1" x14ac:dyDescent="0.25">
      <c r="A49" s="2" t="s">
        <v>33</v>
      </c>
      <c r="B49" s="3" t="s">
        <v>2</v>
      </c>
      <c r="C49" s="3" t="s">
        <v>6</v>
      </c>
      <c r="D49" s="37">
        <v>78166.899999999994</v>
      </c>
      <c r="E49" s="38">
        <v>86651.4</v>
      </c>
      <c r="F49" s="45">
        <v>141804.70000000001</v>
      </c>
      <c r="G49" s="45">
        <v>147407.1</v>
      </c>
      <c r="H49" s="45">
        <v>147597.4</v>
      </c>
      <c r="I49" s="33">
        <f t="shared" si="3"/>
        <v>181.4</v>
      </c>
      <c r="J49" s="53"/>
      <c r="K49" s="33">
        <f t="shared" si="4"/>
        <v>163.6</v>
      </c>
      <c r="L49" s="53"/>
    </row>
    <row r="50" spans="1:12" ht="57.75" customHeight="1" x14ac:dyDescent="0.25">
      <c r="A50" s="1" t="s">
        <v>85</v>
      </c>
      <c r="B50" s="5" t="s">
        <v>24</v>
      </c>
      <c r="C50" s="5"/>
      <c r="D50" s="37">
        <v>536200.6</v>
      </c>
      <c r="E50" s="38">
        <f>SUM(E51:E52)</f>
        <v>423153.6</v>
      </c>
      <c r="F50" s="44">
        <f>SUM(F51:F52)</f>
        <v>356809.6</v>
      </c>
      <c r="G50" s="44">
        <f>SUM(G51:G52)</f>
        <v>319365.8</v>
      </c>
      <c r="H50" s="44">
        <f>SUM(H51:H52)</f>
        <v>314156.59999999998</v>
      </c>
      <c r="I50" s="36">
        <f t="shared" si="3"/>
        <v>66.5</v>
      </c>
      <c r="J50" s="51" t="s">
        <v>109</v>
      </c>
      <c r="K50" s="36">
        <f t="shared" si="4"/>
        <v>84.3</v>
      </c>
      <c r="L50" s="51" t="s">
        <v>125</v>
      </c>
    </row>
    <row r="51" spans="1:12" ht="45.75" customHeight="1" x14ac:dyDescent="0.25">
      <c r="A51" s="2" t="s">
        <v>25</v>
      </c>
      <c r="B51" s="3" t="s">
        <v>24</v>
      </c>
      <c r="C51" s="3" t="s">
        <v>8</v>
      </c>
      <c r="D51" s="37">
        <v>500143.2</v>
      </c>
      <c r="E51" s="38">
        <v>385404.1</v>
      </c>
      <c r="F51" s="45">
        <v>315720</v>
      </c>
      <c r="G51" s="45">
        <v>277082.2</v>
      </c>
      <c r="H51" s="45">
        <v>271725.8</v>
      </c>
      <c r="I51" s="33">
        <f t="shared" si="3"/>
        <v>63.1</v>
      </c>
      <c r="J51" s="52"/>
      <c r="K51" s="33">
        <f t="shared" si="4"/>
        <v>81.900000000000006</v>
      </c>
      <c r="L51" s="52"/>
    </row>
    <row r="52" spans="1:12" ht="59.25" customHeight="1" x14ac:dyDescent="0.25">
      <c r="A52" s="2" t="s">
        <v>26</v>
      </c>
      <c r="B52" s="3" t="s">
        <v>24</v>
      </c>
      <c r="C52" s="3" t="s">
        <v>4</v>
      </c>
      <c r="D52" s="37">
        <v>36057.4</v>
      </c>
      <c r="E52" s="38">
        <v>37749.5</v>
      </c>
      <c r="F52" s="45">
        <v>41089.599999999999</v>
      </c>
      <c r="G52" s="45">
        <v>42283.6</v>
      </c>
      <c r="H52" s="45">
        <v>42430.8</v>
      </c>
      <c r="I52" s="33">
        <f t="shared" si="3"/>
        <v>114</v>
      </c>
      <c r="J52" s="53"/>
      <c r="K52" s="33">
        <f t="shared" si="4"/>
        <v>108.8</v>
      </c>
      <c r="L52" s="53"/>
    </row>
    <row r="53" spans="1:12" ht="63.75" customHeight="1" x14ac:dyDescent="0.25">
      <c r="A53" s="1" t="s">
        <v>5</v>
      </c>
      <c r="B53" s="5" t="s">
        <v>6</v>
      </c>
      <c r="C53" s="5"/>
      <c r="D53" s="37">
        <v>2693004.8</v>
      </c>
      <c r="E53" s="38">
        <f>SUM(E54:E59)</f>
        <v>1745464.6</v>
      </c>
      <c r="F53" s="44">
        <f>SUM(F54:F59)</f>
        <v>1540311.9</v>
      </c>
      <c r="G53" s="44">
        <f>SUM(G54:G59)</f>
        <v>1622838.8</v>
      </c>
      <c r="H53" s="44">
        <f>SUM(H54:H59)</f>
        <v>1284468.2</v>
      </c>
      <c r="I53" s="36">
        <f t="shared" si="3"/>
        <v>57.2</v>
      </c>
      <c r="J53" s="51" t="s">
        <v>113</v>
      </c>
      <c r="K53" s="36">
        <f t="shared" si="4"/>
        <v>88.2</v>
      </c>
      <c r="L53" s="51" t="s">
        <v>126</v>
      </c>
    </row>
    <row r="54" spans="1:12" ht="54.75" customHeight="1" x14ac:dyDescent="0.25">
      <c r="A54" s="2" t="s">
        <v>7</v>
      </c>
      <c r="B54" s="3" t="s">
        <v>6</v>
      </c>
      <c r="C54" s="3" t="s">
        <v>8</v>
      </c>
      <c r="D54" s="37">
        <v>461670.9</v>
      </c>
      <c r="E54" s="38">
        <v>521389.2</v>
      </c>
      <c r="F54" s="45">
        <v>449561.9</v>
      </c>
      <c r="G54" s="45">
        <v>560734</v>
      </c>
      <c r="H54" s="45">
        <v>569475.19999999995</v>
      </c>
      <c r="I54" s="33">
        <f t="shared" si="3"/>
        <v>97.4</v>
      </c>
      <c r="J54" s="52"/>
      <c r="K54" s="33">
        <f t="shared" si="4"/>
        <v>86.2</v>
      </c>
      <c r="L54" s="52"/>
    </row>
    <row r="55" spans="1:12" ht="42.75" customHeight="1" x14ac:dyDescent="0.25">
      <c r="A55" s="2" t="s">
        <v>9</v>
      </c>
      <c r="B55" s="3" t="s">
        <v>6</v>
      </c>
      <c r="C55" s="3" t="s">
        <v>10</v>
      </c>
      <c r="D55" s="37">
        <v>837602.9</v>
      </c>
      <c r="E55" s="38">
        <v>598537.1</v>
      </c>
      <c r="F55" s="45">
        <v>507904.2</v>
      </c>
      <c r="G55" s="45">
        <v>462930.9</v>
      </c>
      <c r="H55" s="45">
        <v>275712.2</v>
      </c>
      <c r="I55" s="33">
        <f t="shared" si="3"/>
        <v>60.6</v>
      </c>
      <c r="J55" s="52"/>
      <c r="K55" s="33">
        <f t="shared" si="4"/>
        <v>84.9</v>
      </c>
      <c r="L55" s="52"/>
    </row>
    <row r="56" spans="1:12" ht="43.5" customHeight="1" x14ac:dyDescent="0.25">
      <c r="A56" s="2" t="s">
        <v>11</v>
      </c>
      <c r="B56" s="3" t="s">
        <v>6</v>
      </c>
      <c r="C56" s="3" t="s">
        <v>12</v>
      </c>
      <c r="D56" s="37">
        <v>9746.4</v>
      </c>
      <c r="E56" s="38">
        <v>10188</v>
      </c>
      <c r="F56" s="45">
        <v>9425.6</v>
      </c>
      <c r="G56" s="45">
        <v>8908.7999999999993</v>
      </c>
      <c r="H56" s="45">
        <v>8908.7999999999993</v>
      </c>
      <c r="I56" s="33">
        <f t="shared" si="3"/>
        <v>96.7</v>
      </c>
      <c r="J56" s="52"/>
      <c r="K56" s="33">
        <f t="shared" si="4"/>
        <v>92.5</v>
      </c>
      <c r="L56" s="52"/>
    </row>
    <row r="57" spans="1:12" ht="41.25" customHeight="1" x14ac:dyDescent="0.25">
      <c r="A57" s="2" t="s">
        <v>13</v>
      </c>
      <c r="B57" s="3" t="s">
        <v>6</v>
      </c>
      <c r="C57" s="3" t="s">
        <v>4</v>
      </c>
      <c r="D57" s="37">
        <v>128744.7</v>
      </c>
      <c r="E57" s="38">
        <v>150810.29999999999</v>
      </c>
      <c r="F57" s="45">
        <v>148959.79999999999</v>
      </c>
      <c r="G57" s="45">
        <v>148959.79999999999</v>
      </c>
      <c r="H57" s="45">
        <v>8763</v>
      </c>
      <c r="I57" s="33">
        <f t="shared" si="3"/>
        <v>115.7</v>
      </c>
      <c r="J57" s="52"/>
      <c r="K57" s="33">
        <f t="shared" si="4"/>
        <v>98.8</v>
      </c>
      <c r="L57" s="52"/>
    </row>
    <row r="58" spans="1:12" ht="48" customHeight="1" x14ac:dyDescent="0.25">
      <c r="A58" s="2" t="s">
        <v>15</v>
      </c>
      <c r="B58" s="3" t="s">
        <v>6</v>
      </c>
      <c r="C58" s="3" t="s">
        <v>16</v>
      </c>
      <c r="D58" s="37">
        <v>33927.199999999997</v>
      </c>
      <c r="E58" s="38">
        <v>48629.9</v>
      </c>
      <c r="F58" s="45">
        <v>40611.4</v>
      </c>
      <c r="G58" s="45">
        <v>38819.199999999997</v>
      </c>
      <c r="H58" s="45">
        <v>38819.199999999997</v>
      </c>
      <c r="I58" s="33">
        <f t="shared" si="3"/>
        <v>119.7</v>
      </c>
      <c r="J58" s="52"/>
      <c r="K58" s="33">
        <f t="shared" si="4"/>
        <v>83.5</v>
      </c>
      <c r="L58" s="52"/>
    </row>
    <row r="59" spans="1:12" ht="24" customHeight="1" x14ac:dyDescent="0.25">
      <c r="A59" s="2" t="s">
        <v>17</v>
      </c>
      <c r="B59" s="3" t="s">
        <v>6</v>
      </c>
      <c r="C59" s="3" t="s">
        <v>6</v>
      </c>
      <c r="D59" s="37">
        <v>1221312.7</v>
      </c>
      <c r="E59" s="38">
        <v>415910.1</v>
      </c>
      <c r="F59" s="45">
        <v>383849</v>
      </c>
      <c r="G59" s="45">
        <v>402486.1</v>
      </c>
      <c r="H59" s="45">
        <v>382789.8</v>
      </c>
      <c r="I59" s="33">
        <f t="shared" si="3"/>
        <v>31.4</v>
      </c>
      <c r="J59" s="53"/>
      <c r="K59" s="33">
        <f t="shared" si="4"/>
        <v>92.3</v>
      </c>
      <c r="L59" s="53"/>
    </row>
    <row r="60" spans="1:12" ht="69" customHeight="1" x14ac:dyDescent="0.25">
      <c r="A60" s="1" t="s">
        <v>18</v>
      </c>
      <c r="B60" s="5" t="s">
        <v>38</v>
      </c>
      <c r="C60" s="5"/>
      <c r="D60" s="37">
        <v>5978388.7000000002</v>
      </c>
      <c r="E60" s="38">
        <f>SUM(E61:E65)</f>
        <v>7056436.5</v>
      </c>
      <c r="F60" s="44">
        <f>SUM(F61:F65)</f>
        <v>5678847.4000000004</v>
      </c>
      <c r="G60" s="44">
        <f>SUM(G61:G65)</f>
        <v>4823070.5</v>
      </c>
      <c r="H60" s="44">
        <f>SUM(H61:H65)</f>
        <v>4837395.3</v>
      </c>
      <c r="I60" s="36">
        <f t="shared" si="3"/>
        <v>95</v>
      </c>
      <c r="J60" s="66" t="s">
        <v>128</v>
      </c>
      <c r="K60" s="19">
        <f t="shared" si="4"/>
        <v>80.5</v>
      </c>
      <c r="L60" s="66" t="s">
        <v>127</v>
      </c>
    </row>
    <row r="61" spans="1:12" ht="54.75" customHeight="1" x14ac:dyDescent="0.25">
      <c r="A61" s="2" t="s">
        <v>49</v>
      </c>
      <c r="B61" s="3" t="s">
        <v>38</v>
      </c>
      <c r="C61" s="3" t="s">
        <v>8</v>
      </c>
      <c r="D61" s="37">
        <v>29803</v>
      </c>
      <c r="E61" s="38">
        <v>29621.7</v>
      </c>
      <c r="F61" s="45">
        <v>25531.5</v>
      </c>
      <c r="G61" s="45">
        <v>25531.5</v>
      </c>
      <c r="H61" s="45">
        <v>25531.5</v>
      </c>
      <c r="I61" s="33">
        <f t="shared" si="3"/>
        <v>85.7</v>
      </c>
      <c r="J61" s="67"/>
      <c r="K61" s="47">
        <f t="shared" si="4"/>
        <v>86.2</v>
      </c>
      <c r="L61" s="67"/>
    </row>
    <row r="62" spans="1:12" ht="56.25" customHeight="1" x14ac:dyDescent="0.25">
      <c r="A62" s="2" t="s">
        <v>50</v>
      </c>
      <c r="B62" s="3" t="s">
        <v>38</v>
      </c>
      <c r="C62" s="3" t="s">
        <v>10</v>
      </c>
      <c r="D62" s="37">
        <v>513063.2</v>
      </c>
      <c r="E62" s="38">
        <v>556371</v>
      </c>
      <c r="F62" s="45">
        <v>559115.6</v>
      </c>
      <c r="G62" s="45">
        <v>531401.19999999995</v>
      </c>
      <c r="H62" s="45">
        <v>530850.6</v>
      </c>
      <c r="I62" s="33">
        <f t="shared" si="3"/>
        <v>109</v>
      </c>
      <c r="J62" s="67"/>
      <c r="K62" s="47">
        <f t="shared" si="4"/>
        <v>100.5</v>
      </c>
      <c r="L62" s="67"/>
    </row>
    <row r="63" spans="1:12" ht="51.75" customHeight="1" x14ac:dyDescent="0.25">
      <c r="A63" s="2" t="s">
        <v>19</v>
      </c>
      <c r="B63" s="3" t="s">
        <v>38</v>
      </c>
      <c r="C63" s="3" t="s">
        <v>12</v>
      </c>
      <c r="D63" s="37">
        <v>2936659.7</v>
      </c>
      <c r="E63" s="38">
        <f>3471463.1+71766.6</f>
        <v>3543229.7</v>
      </c>
      <c r="F63" s="45">
        <v>3188065.1</v>
      </c>
      <c r="G63" s="45">
        <v>3300496.6</v>
      </c>
      <c r="H63" s="45">
        <v>3425855.1</v>
      </c>
      <c r="I63" s="33">
        <f t="shared" si="3"/>
        <v>108.6</v>
      </c>
      <c r="J63" s="67"/>
      <c r="K63" s="47">
        <f t="shared" si="4"/>
        <v>90</v>
      </c>
      <c r="L63" s="67"/>
    </row>
    <row r="64" spans="1:12" ht="40.5" customHeight="1" x14ac:dyDescent="0.25">
      <c r="A64" s="2" t="s">
        <v>34</v>
      </c>
      <c r="B64" s="3" t="s">
        <v>38</v>
      </c>
      <c r="C64" s="3" t="s">
        <v>4</v>
      </c>
      <c r="D64" s="37">
        <v>2437745.1</v>
      </c>
      <c r="E64" s="38">
        <v>2866634</v>
      </c>
      <c r="F64" s="45">
        <v>1809510.2</v>
      </c>
      <c r="G64" s="45">
        <v>888017.2</v>
      </c>
      <c r="H64" s="45">
        <v>777137.6</v>
      </c>
      <c r="I64" s="33">
        <f t="shared" si="3"/>
        <v>74.2</v>
      </c>
      <c r="J64" s="67"/>
      <c r="K64" s="47">
        <f t="shared" si="4"/>
        <v>63.1</v>
      </c>
      <c r="L64" s="67"/>
    </row>
    <row r="65" spans="1:12" ht="42.75" customHeight="1" x14ac:dyDescent="0.25">
      <c r="A65" s="2" t="s">
        <v>56</v>
      </c>
      <c r="B65" s="3" t="s">
        <v>38</v>
      </c>
      <c r="C65" s="3" t="s">
        <v>16</v>
      </c>
      <c r="D65" s="37">
        <v>61117.7</v>
      </c>
      <c r="E65" s="38">
        <v>60580.1</v>
      </c>
      <c r="F65" s="45">
        <v>96625</v>
      </c>
      <c r="G65" s="45">
        <v>77624</v>
      </c>
      <c r="H65" s="45">
        <v>78020.5</v>
      </c>
      <c r="I65" s="33">
        <f t="shared" si="3"/>
        <v>158.1</v>
      </c>
      <c r="J65" s="68"/>
      <c r="K65" s="47">
        <f t="shared" si="4"/>
        <v>159.5</v>
      </c>
      <c r="L65" s="68"/>
    </row>
    <row r="66" spans="1:12" ht="28.35" customHeight="1" x14ac:dyDescent="0.25">
      <c r="A66" s="1" t="s">
        <v>55</v>
      </c>
      <c r="B66" s="5" t="s">
        <v>20</v>
      </c>
      <c r="C66" s="5"/>
      <c r="D66" s="37">
        <v>379800.2</v>
      </c>
      <c r="E66" s="38">
        <f>SUM(E67:E70)</f>
        <v>471178</v>
      </c>
      <c r="F66" s="44">
        <f>SUM(F67:F70)</f>
        <v>175500.79999999999</v>
      </c>
      <c r="G66" s="44">
        <f>SUM(G67:G70)</f>
        <v>365734</v>
      </c>
      <c r="H66" s="44">
        <f>SUM(H67:H70)</f>
        <v>323134.59999999998</v>
      </c>
      <c r="I66" s="36">
        <f t="shared" si="3"/>
        <v>46.2</v>
      </c>
      <c r="J66" s="51" t="s">
        <v>110</v>
      </c>
      <c r="K66" s="36">
        <f t="shared" si="4"/>
        <v>37.200000000000003</v>
      </c>
      <c r="L66" s="51" t="s">
        <v>111</v>
      </c>
    </row>
    <row r="67" spans="1:12" ht="28.35" customHeight="1" x14ac:dyDescent="0.25">
      <c r="A67" s="2" t="s">
        <v>57</v>
      </c>
      <c r="B67" s="3" t="s">
        <v>20</v>
      </c>
      <c r="C67" s="3" t="s">
        <v>8</v>
      </c>
      <c r="D67" s="37">
        <v>100</v>
      </c>
      <c r="E67" s="38">
        <v>100</v>
      </c>
      <c r="F67" s="45">
        <v>100</v>
      </c>
      <c r="G67" s="45">
        <v>100</v>
      </c>
      <c r="H67" s="45">
        <v>100</v>
      </c>
      <c r="I67" s="33">
        <f t="shared" si="3"/>
        <v>100</v>
      </c>
      <c r="J67" s="52"/>
      <c r="K67" s="33">
        <f t="shared" si="4"/>
        <v>100</v>
      </c>
      <c r="L67" s="52"/>
    </row>
    <row r="68" spans="1:12" ht="27" customHeight="1" x14ac:dyDescent="0.25">
      <c r="A68" s="2" t="s">
        <v>82</v>
      </c>
      <c r="B68" s="3" t="s">
        <v>20</v>
      </c>
      <c r="C68" s="3" t="s">
        <v>10</v>
      </c>
      <c r="D68" s="37">
        <v>226634.6</v>
      </c>
      <c r="E68" s="38">
        <v>298436.5</v>
      </c>
      <c r="F68" s="45">
        <v>17432</v>
      </c>
      <c r="G68" s="45">
        <v>220859.9</v>
      </c>
      <c r="H68" s="45">
        <v>187143.3</v>
      </c>
      <c r="I68" s="33">
        <f t="shared" si="3"/>
        <v>7.7</v>
      </c>
      <c r="J68" s="52"/>
      <c r="K68" s="33">
        <f t="shared" si="4"/>
        <v>5.8</v>
      </c>
      <c r="L68" s="52"/>
    </row>
    <row r="69" spans="1:12" ht="28.35" customHeight="1" x14ac:dyDescent="0.25">
      <c r="A69" s="2" t="s">
        <v>58</v>
      </c>
      <c r="B69" s="3" t="s">
        <v>20</v>
      </c>
      <c r="C69" s="3" t="s">
        <v>12</v>
      </c>
      <c r="D69" s="37">
        <v>135124.5</v>
      </c>
      <c r="E69" s="38">
        <v>151446.9</v>
      </c>
      <c r="F69" s="45">
        <v>134732.5</v>
      </c>
      <c r="G69" s="45">
        <v>121181.8</v>
      </c>
      <c r="H69" s="45">
        <v>113011.2</v>
      </c>
      <c r="I69" s="33">
        <f t="shared" si="3"/>
        <v>99.7</v>
      </c>
      <c r="J69" s="52"/>
      <c r="K69" s="33">
        <f t="shared" si="4"/>
        <v>89</v>
      </c>
      <c r="L69" s="52"/>
    </row>
    <row r="70" spans="1:12" ht="33" customHeight="1" x14ac:dyDescent="0.25">
      <c r="A70" s="2" t="s">
        <v>59</v>
      </c>
      <c r="B70" s="3" t="s">
        <v>20</v>
      </c>
      <c r="C70" s="3" t="s">
        <v>14</v>
      </c>
      <c r="D70" s="37">
        <v>17941.099999999999</v>
      </c>
      <c r="E70" s="38">
        <v>21194.6</v>
      </c>
      <c r="F70" s="45">
        <v>23236.3</v>
      </c>
      <c r="G70" s="45">
        <v>23592.3</v>
      </c>
      <c r="H70" s="45">
        <v>22880.1</v>
      </c>
      <c r="I70" s="33">
        <f t="shared" si="3"/>
        <v>129.5</v>
      </c>
      <c r="J70" s="53"/>
      <c r="K70" s="33">
        <f t="shared" si="4"/>
        <v>109.6</v>
      </c>
      <c r="L70" s="53"/>
    </row>
    <row r="71" spans="1:12" ht="47.25" customHeight="1" x14ac:dyDescent="0.25">
      <c r="A71" s="1" t="s">
        <v>27</v>
      </c>
      <c r="B71" s="5" t="s">
        <v>28</v>
      </c>
      <c r="C71" s="5"/>
      <c r="D71" s="37">
        <v>28690.799999999999</v>
      </c>
      <c r="E71" s="38">
        <f>SUM(E72:E72)</f>
        <v>38059.199999999997</v>
      </c>
      <c r="F71" s="44">
        <f>+F72</f>
        <v>34214.800000000003</v>
      </c>
      <c r="G71" s="44">
        <f>+G72</f>
        <v>30751.200000000001</v>
      </c>
      <c r="H71" s="44">
        <f>+H72</f>
        <v>30751.200000000001</v>
      </c>
      <c r="I71" s="36">
        <f t="shared" si="3"/>
        <v>119.3</v>
      </c>
      <c r="J71" s="69" t="s">
        <v>112</v>
      </c>
      <c r="K71" s="36">
        <f t="shared" si="4"/>
        <v>89.9</v>
      </c>
      <c r="L71" s="51" t="s">
        <v>130</v>
      </c>
    </row>
    <row r="72" spans="1:12" ht="46.5" customHeight="1" x14ac:dyDescent="0.25">
      <c r="A72" s="2" t="s">
        <v>29</v>
      </c>
      <c r="B72" s="3" t="s">
        <v>28</v>
      </c>
      <c r="C72" s="3" t="s">
        <v>10</v>
      </c>
      <c r="D72" s="37">
        <v>28690.799999999999</v>
      </c>
      <c r="E72" s="38">
        <v>38059.199999999997</v>
      </c>
      <c r="F72" s="45">
        <v>34214.800000000003</v>
      </c>
      <c r="G72" s="45">
        <v>30751.200000000001</v>
      </c>
      <c r="H72" s="45">
        <v>30751.200000000001</v>
      </c>
      <c r="I72" s="33">
        <f t="shared" si="3"/>
        <v>119.3</v>
      </c>
      <c r="J72" s="71"/>
      <c r="K72" s="33">
        <f t="shared" si="4"/>
        <v>89.9</v>
      </c>
      <c r="L72" s="53"/>
    </row>
    <row r="73" spans="1:12" ht="45" customHeight="1" x14ac:dyDescent="0.25">
      <c r="A73" s="1" t="s">
        <v>44</v>
      </c>
      <c r="B73" s="5" t="s">
        <v>23</v>
      </c>
      <c r="C73" s="5"/>
      <c r="D73" s="37">
        <v>3033.4</v>
      </c>
      <c r="E73" s="38">
        <f>+E74</f>
        <v>10949</v>
      </c>
      <c r="F73" s="44">
        <f>+F74</f>
        <v>57824.5</v>
      </c>
      <c r="G73" s="44">
        <f>+G74</f>
        <v>72816.899999999994</v>
      </c>
      <c r="H73" s="44">
        <f>+H74</f>
        <v>90474.9</v>
      </c>
      <c r="I73" s="36">
        <f t="shared" si="3"/>
        <v>1906.3</v>
      </c>
      <c r="J73" s="51" t="s">
        <v>129</v>
      </c>
      <c r="K73" s="36">
        <f t="shared" si="4"/>
        <v>528.1</v>
      </c>
      <c r="L73" s="51" t="s">
        <v>129</v>
      </c>
    </row>
    <row r="74" spans="1:12" ht="33.75" customHeight="1" x14ac:dyDescent="0.25">
      <c r="A74" s="2" t="s">
        <v>75</v>
      </c>
      <c r="B74" s="3" t="s">
        <v>23</v>
      </c>
      <c r="C74" s="3" t="s">
        <v>8</v>
      </c>
      <c r="D74" s="37">
        <v>3033.4</v>
      </c>
      <c r="E74" s="38">
        <v>10949</v>
      </c>
      <c r="F74" s="45">
        <v>57824.5</v>
      </c>
      <c r="G74" s="45">
        <v>72816.899999999994</v>
      </c>
      <c r="H74" s="45">
        <v>90474.9</v>
      </c>
      <c r="I74" s="33">
        <f t="shared" si="3"/>
        <v>1906.3</v>
      </c>
      <c r="J74" s="53"/>
      <c r="K74" s="33">
        <f t="shared" si="4"/>
        <v>528.1</v>
      </c>
      <c r="L74" s="53"/>
    </row>
    <row r="75" spans="1:12" ht="46.5" customHeight="1" x14ac:dyDescent="0.25">
      <c r="A75" s="1" t="s">
        <v>84</v>
      </c>
      <c r="B75" s="5" t="s">
        <v>51</v>
      </c>
      <c r="C75" s="5"/>
      <c r="D75" s="37">
        <v>2803725.2</v>
      </c>
      <c r="E75" s="38">
        <f>SUM(E76:E78)</f>
        <v>2773105.6</v>
      </c>
      <c r="F75" s="44">
        <f>SUM(F76:F78)</f>
        <v>2254659.9</v>
      </c>
      <c r="G75" s="44">
        <f>SUM(G76:G78)</f>
        <v>2249664.5</v>
      </c>
      <c r="H75" s="44">
        <f>SUM(H76:H78)</f>
        <v>2249664.5</v>
      </c>
      <c r="I75" s="36">
        <f t="shared" si="3"/>
        <v>80.400000000000006</v>
      </c>
      <c r="J75" s="51" t="s">
        <v>131</v>
      </c>
      <c r="K75" s="36">
        <f t="shared" si="4"/>
        <v>81.3</v>
      </c>
      <c r="L75" s="51" t="s">
        <v>131</v>
      </c>
    </row>
    <row r="76" spans="1:12" ht="30.75" customHeight="1" x14ac:dyDescent="0.25">
      <c r="A76" s="2" t="s">
        <v>52</v>
      </c>
      <c r="B76" s="3" t="s">
        <v>51</v>
      </c>
      <c r="C76" s="3" t="s">
        <v>8</v>
      </c>
      <c r="D76" s="37">
        <v>1630586</v>
      </c>
      <c r="E76" s="38">
        <v>1737982.3</v>
      </c>
      <c r="F76" s="45">
        <v>1752982.3</v>
      </c>
      <c r="G76" s="45">
        <v>1752982.3</v>
      </c>
      <c r="H76" s="45">
        <v>1752982.3</v>
      </c>
      <c r="I76" s="33">
        <f t="shared" si="3"/>
        <v>107.5</v>
      </c>
      <c r="J76" s="52"/>
      <c r="K76" s="33">
        <f t="shared" si="4"/>
        <v>100.9</v>
      </c>
      <c r="L76" s="52"/>
    </row>
    <row r="77" spans="1:12" ht="18" customHeight="1" x14ac:dyDescent="0.25">
      <c r="A77" s="2" t="s">
        <v>53</v>
      </c>
      <c r="B77" s="3" t="s">
        <v>51</v>
      </c>
      <c r="C77" s="3" t="s">
        <v>10</v>
      </c>
      <c r="D77" s="37">
        <v>371021.4</v>
      </c>
      <c r="E77" s="38">
        <v>209787.6</v>
      </c>
      <c r="F77" s="45">
        <v>144419.70000000001</v>
      </c>
      <c r="G77" s="45">
        <v>144419.70000000001</v>
      </c>
      <c r="H77" s="45">
        <v>144419.70000000001</v>
      </c>
      <c r="I77" s="33">
        <f t="shared" si="3"/>
        <v>38.9</v>
      </c>
      <c r="J77" s="52"/>
      <c r="K77" s="33">
        <f t="shared" si="4"/>
        <v>68.8</v>
      </c>
      <c r="L77" s="52"/>
    </row>
    <row r="78" spans="1:12" ht="30" customHeight="1" x14ac:dyDescent="0.25">
      <c r="A78" s="2" t="s">
        <v>54</v>
      </c>
      <c r="B78" s="3" t="s">
        <v>51</v>
      </c>
      <c r="C78" s="3" t="s">
        <v>12</v>
      </c>
      <c r="D78" s="40">
        <v>802117.8</v>
      </c>
      <c r="E78" s="41">
        <v>825335.7</v>
      </c>
      <c r="F78" s="46">
        <v>357257.9</v>
      </c>
      <c r="G78" s="46">
        <v>352262.5</v>
      </c>
      <c r="H78" s="46">
        <v>352262.5</v>
      </c>
      <c r="I78" s="33">
        <f t="shared" si="3"/>
        <v>44.5</v>
      </c>
      <c r="J78" s="53"/>
      <c r="K78" s="33">
        <f t="shared" si="4"/>
        <v>43.3</v>
      </c>
      <c r="L78" s="53"/>
    </row>
    <row r="79" spans="1:12" ht="15.75" x14ac:dyDescent="0.25">
      <c r="A79" s="11" t="s">
        <v>78</v>
      </c>
      <c r="B79" s="24" t="s">
        <v>71</v>
      </c>
      <c r="C79" s="3" t="s">
        <v>71</v>
      </c>
      <c r="D79" s="42"/>
      <c r="E79" s="43"/>
      <c r="F79" s="43"/>
      <c r="G79" s="45">
        <v>702820</v>
      </c>
      <c r="H79" s="45">
        <v>1127023.5</v>
      </c>
      <c r="I79" s="33"/>
      <c r="J79" s="33"/>
      <c r="K79" s="33"/>
      <c r="L79" s="15"/>
    </row>
    <row r="80" spans="1:12" ht="20.25" customHeight="1" x14ac:dyDescent="0.2">
      <c r="A80" s="1" t="s">
        <v>72</v>
      </c>
      <c r="B80" s="5"/>
      <c r="C80" s="5"/>
      <c r="D80" s="32">
        <f>D75+D73+D71+D66+D60+D53+D50+D42+D37+D33+D23+D19+D16+D7</f>
        <v>28483764.899999999</v>
      </c>
      <c r="E80" s="32">
        <f>E75+E73+E71+E66+E60+E53+E50+E42+E37+E33+E23+E19+E16+E7</f>
        <v>33459176.399999999</v>
      </c>
      <c r="F80" s="35">
        <v>24839136.899999999</v>
      </c>
      <c r="G80" s="34">
        <v>20585920</v>
      </c>
      <c r="H80" s="34">
        <v>20315082.5</v>
      </c>
      <c r="I80" s="36">
        <f t="shared" si="3"/>
        <v>87.2</v>
      </c>
      <c r="J80" s="36"/>
      <c r="K80" s="36">
        <f t="shared" si="4"/>
        <v>74.2</v>
      </c>
      <c r="L80" s="15"/>
    </row>
    <row r="81" spans="1:10" ht="35.25" customHeight="1" x14ac:dyDescent="0.2">
      <c r="A81" s="49" t="s">
        <v>101</v>
      </c>
      <c r="B81" s="50"/>
      <c r="C81" s="50"/>
      <c r="D81" s="50"/>
      <c r="E81" s="50"/>
      <c r="F81" s="50"/>
      <c r="G81" s="50"/>
      <c r="H81" s="50"/>
      <c r="I81" s="50"/>
      <c r="J81" s="50"/>
    </row>
    <row r="82" spans="1:10" x14ac:dyDescent="0.2">
      <c r="D82" s="27"/>
      <c r="E82" s="17"/>
      <c r="F82" s="29"/>
      <c r="G82" s="29"/>
      <c r="H82" s="29"/>
    </row>
    <row r="83" spans="1:10" x14ac:dyDescent="0.2">
      <c r="D83" s="17"/>
      <c r="E83" s="17"/>
      <c r="F83" s="30"/>
      <c r="G83" s="29"/>
      <c r="H83" s="29"/>
    </row>
    <row r="84" spans="1:10" x14ac:dyDescent="0.2">
      <c r="D84" s="17"/>
      <c r="E84" s="17"/>
      <c r="F84" s="27"/>
      <c r="G84" s="27"/>
      <c r="H84" s="27"/>
    </row>
    <row r="85" spans="1:10" x14ac:dyDescent="0.2">
      <c r="F85" s="27"/>
      <c r="G85" s="27"/>
      <c r="H85" s="27"/>
    </row>
    <row r="86" spans="1:10" x14ac:dyDescent="0.2">
      <c r="F86" s="26"/>
    </row>
    <row r="87" spans="1:10" x14ac:dyDescent="0.2">
      <c r="F87" s="26"/>
    </row>
  </sheetData>
  <autoFilter ref="A6:F80"/>
  <mergeCells count="41">
    <mergeCell ref="J75:J78"/>
    <mergeCell ref="J42:J49"/>
    <mergeCell ref="J50:J52"/>
    <mergeCell ref="J53:J59"/>
    <mergeCell ref="J60:J65"/>
    <mergeCell ref="L60:L65"/>
    <mergeCell ref="J37:J41"/>
    <mergeCell ref="J66:J70"/>
    <mergeCell ref="J71:J72"/>
    <mergeCell ref="J73:J74"/>
    <mergeCell ref="L23:L32"/>
    <mergeCell ref="L37:L41"/>
    <mergeCell ref="L19:L22"/>
    <mergeCell ref="J16:J18"/>
    <mergeCell ref="J19:J22"/>
    <mergeCell ref="J23:J32"/>
    <mergeCell ref="J33:J36"/>
    <mergeCell ref="E1:F1"/>
    <mergeCell ref="B4:C4"/>
    <mergeCell ref="D4:D5"/>
    <mergeCell ref="A2:L2"/>
    <mergeCell ref="I4:I5"/>
    <mergeCell ref="K4:K5"/>
    <mergeCell ref="L4:L5"/>
    <mergeCell ref="J4:J5"/>
    <mergeCell ref="A81:J81"/>
    <mergeCell ref="L7:L15"/>
    <mergeCell ref="A4:A5"/>
    <mergeCell ref="G4:H4"/>
    <mergeCell ref="E4:E5"/>
    <mergeCell ref="F4:F5"/>
    <mergeCell ref="J7:J15"/>
    <mergeCell ref="L66:L70"/>
    <mergeCell ref="L71:L72"/>
    <mergeCell ref="L73:L74"/>
    <mergeCell ref="L75:L78"/>
    <mergeCell ref="L16:L18"/>
    <mergeCell ref="L33:L36"/>
    <mergeCell ref="L42:L49"/>
    <mergeCell ref="L50:L52"/>
    <mergeCell ref="L53:L59"/>
  </mergeCells>
  <pageMargins left="0.39370078740157483" right="0.19685039370078741" top="0.39370078740157483" bottom="0.02" header="0" footer="0"/>
  <pageSetup paperSize="9" scale="64" firstPageNumber="225" fitToHeight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Сумачакова</cp:lastModifiedBy>
  <cp:lastPrinted>2022-10-28T08:24:24Z</cp:lastPrinted>
  <dcterms:created xsi:type="dcterms:W3CDTF">2011-09-06T04:56:06Z</dcterms:created>
  <dcterms:modified xsi:type="dcterms:W3CDTF">2022-10-28T08:24:34Z</dcterms:modified>
</cp:coreProperties>
</file>