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РА 2024 год\на 01.09.2024\"/>
    </mc:Choice>
  </mc:AlternateContent>
  <bookViews>
    <workbookView xWindow="0" yWindow="0" windowWidth="28800" windowHeight="117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O59" i="2" l="1"/>
  <c r="I59" i="2"/>
  <c r="R59" i="2" l="1"/>
  <c r="R19" i="2" s="1"/>
  <c r="C19" i="2"/>
  <c r="F19" i="2"/>
  <c r="L19" i="2"/>
  <c r="G59" i="2"/>
  <c r="E59" i="2" s="1"/>
  <c r="E19" i="2" s="1"/>
  <c r="M59" i="2"/>
  <c r="M19" i="2" s="1"/>
  <c r="D59" i="2"/>
  <c r="J59" i="2" l="1"/>
  <c r="P59" i="2"/>
  <c r="G19" i="2"/>
  <c r="S59" i="2"/>
  <c r="S19" i="2" s="1"/>
  <c r="K59" i="2"/>
  <c r="K19" i="2" s="1"/>
  <c r="D19" i="2"/>
  <c r="B59" i="2"/>
  <c r="O19" i="2"/>
  <c r="I19" i="2"/>
  <c r="H59" i="2" l="1"/>
  <c r="N59" i="2"/>
  <c r="Q59" i="2"/>
  <c r="Q19" i="2" s="1"/>
  <c r="B19" i="2"/>
  <c r="P19" i="2"/>
  <c r="J19" i="2"/>
  <c r="H19" i="2" l="1"/>
  <c r="N19" i="2"/>
</calcChain>
</file>

<file path=xl/sharedStrings.xml><?xml version="1.0" encoding="utf-8"?>
<sst xmlns="http://schemas.openxmlformats.org/spreadsheetml/2006/main" count="236" uniqueCount="60">
  <si>
    <t>Анализ поступлений налоговых и неналоговых доходов в консолидированный бюджет Республики Алтай</t>
  </si>
  <si>
    <t>по состоянию на  1 сентября 2024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</si>
  <si>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</si>
  <si>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</si>
  <si>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</si>
  <si>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</si>
  <si>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</si>
  <si>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</si>
  <si>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</si>
  <si>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</si>
  <si>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</si>
  <si>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</si>
  <si>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</si>
  <si>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</si>
  <si>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</si>
  <si>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</si>
  <si>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</si>
  <si>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</si>
  <si>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</si>
  <si>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</si>
  <si>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</si>
  <si>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</si>
  <si>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</si>
  <si>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</si>
  <si>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</si>
  <si>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</si>
  <si>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</si>
  <si>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</si>
  <si>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</si>
  <si>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</si>
  <si>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</si>
  <si>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</si>
  <si>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</si>
  <si>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</si>
  <si>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</si>
  <si>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</si>
  <si>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</si>
  <si>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</si>
  <si>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</si>
  <si>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</si>
  <si>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</si>
  <si>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</si>
  <si>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</si>
  <si>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</si>
  <si>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</si>
  <si>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</si>
  <si>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</si>
  <si>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</si>
  <si>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</si>
  <si>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</si>
  <si>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</si>
  <si>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</si>
  <si>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</si>
  <si>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</si>
  <si>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</si>
  <si>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</si>
  <si>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</si>
  <si>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</si>
  <si>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Источники формирования ДФ РА</t>
  </si>
  <si>
    <t>НАЛОГОВЫЕ И НЕНАЛОГОВЫЕ ДОХОДЫ без учета ДФ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</si>
</sst>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_р_."/>
    <numFmt numFmtId="165" formatCode="#,##0.000"/>
    <numFmt numFmtId="166" formatCode="#,##0.0"/>
    <numFmt numFmtId="167" formatCode="#,##0.000\ _₽"/>
    <numFmt numFmtId="168" formatCode="_-* #,##0.00_р_._-;\-* #,##0.00_р_._-;_-* &quot;-&quot;??_р_._-;_-@_-"/>
    <numFmt numFmtId="169" formatCode="0.0"/>
  </numFmts>
  <fonts count="3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8"/>
      <name val="Arial Cyr"/>
      <charset val="204"/>
    </font>
    <font>
      <b/>
      <sz val="9"/>
      <color theme="1" tint="4.9989318521683403E-2"/>
      <name val="Times New Roman"/>
      <family val="1"/>
      <charset val="204"/>
    </font>
    <font>
      <sz val="10"/>
      <name val="Arial Cyr"/>
      <charset val="204"/>
    </font>
    <font>
      <i/>
      <sz val="11"/>
      <name val="Calibri"/>
      <family val="2"/>
      <scheme val="minor"/>
    </font>
    <font>
      <b/>
      <i/>
      <sz val="1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165" fontId="24" fillId="0" borderId="3">
      <alignment horizontal="right" shrinkToFit="1"/>
    </xf>
    <xf numFmtId="0" fontId="29" fillId="0" borderId="1"/>
    <xf numFmtId="168" fontId="31" fillId="0" borderId="1" applyFont="0" applyFill="0" applyBorder="0" applyAlignment="0" applyProtection="0"/>
  </cellStyleXfs>
  <cellXfs count="8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0" borderId="1" xfId="16" applyNumberFormat="1" applyFont="1" applyProtection="1"/>
    <xf numFmtId="0" fontId="19" fillId="5" borderId="3" xfId="18" applyNumberFormat="1" applyFont="1" applyFill="1" applyProtection="1">
      <alignment horizontal="center" vertical="center" wrapText="1"/>
    </xf>
    <xf numFmtId="0" fontId="19" fillId="5" borderId="6" xfId="22" applyNumberFormat="1" applyFont="1" applyFill="1" applyProtection="1">
      <alignment horizontal="center" vertical="center" wrapText="1"/>
    </xf>
    <xf numFmtId="164" fontId="20" fillId="6" borderId="3" xfId="24" applyNumberFormat="1" applyFont="1" applyFill="1" applyProtection="1">
      <alignment vertical="top" wrapText="1"/>
    </xf>
    <xf numFmtId="165" fontId="20" fillId="6" borderId="3" xfId="26" applyNumberFormat="1" applyFont="1" applyFill="1" applyProtection="1">
      <alignment horizontal="right" shrinkToFit="1"/>
    </xf>
    <xf numFmtId="166" fontId="21" fillId="6" borderId="3" xfId="26" applyNumberFormat="1" applyFont="1" applyFill="1" applyProtection="1">
      <alignment horizontal="right" shrinkToFit="1"/>
    </xf>
    <xf numFmtId="165" fontId="22" fillId="0" borderId="0" xfId="0" applyNumberFormat="1" applyFont="1" applyProtection="1">
      <protection locked="0"/>
    </xf>
    <xf numFmtId="0" fontId="22" fillId="0" borderId="0" xfId="0" applyFont="1" applyProtection="1">
      <protection locked="0"/>
    </xf>
    <xf numFmtId="164" fontId="23" fillId="7" borderId="3" xfId="24" applyNumberFormat="1" applyFont="1" applyFill="1" applyProtection="1">
      <alignment vertical="top" wrapText="1"/>
    </xf>
    <xf numFmtId="164" fontId="20" fillId="6" borderId="3" xfId="27" applyNumberFormat="1" applyFont="1" applyFill="1" applyProtection="1">
      <alignment vertical="top" wrapText="1"/>
    </xf>
    <xf numFmtId="165" fontId="24" fillId="0" borderId="3" xfId="50" applyNumberFormat="1" applyProtection="1">
      <alignment horizontal="right" shrinkToFit="1"/>
    </xf>
    <xf numFmtId="166" fontId="25" fillId="5" borderId="3" xfId="26" applyNumberFormat="1" applyFont="1" applyFill="1" applyProtection="1">
      <alignment horizontal="right" shrinkToFit="1"/>
    </xf>
    <xf numFmtId="166" fontId="25" fillId="3" borderId="3" xfId="26" applyNumberFormat="1" applyFont="1" applyProtection="1">
      <alignment horizontal="right" shrinkToFit="1"/>
    </xf>
    <xf numFmtId="164" fontId="20" fillId="6" borderId="3" xfId="29" applyNumberFormat="1" applyFont="1" applyFill="1" applyProtection="1">
      <alignment vertical="top" wrapText="1"/>
    </xf>
    <xf numFmtId="165" fontId="20" fillId="6" borderId="3" xfId="50" applyNumberFormat="1" applyFont="1" applyFill="1" applyProtection="1">
      <alignment horizontal="right" shrinkToFit="1"/>
    </xf>
    <xf numFmtId="166" fontId="21" fillId="5" borderId="3" xfId="35" applyNumberFormat="1" applyFont="1" applyFill="1" applyProtection="1">
      <alignment horizontal="right" shrinkToFit="1"/>
    </xf>
    <xf numFmtId="164" fontId="26" fillId="0" borderId="3" xfId="29" applyNumberFormat="1" applyFont="1" applyProtection="1">
      <alignment vertical="top" wrapText="1"/>
    </xf>
    <xf numFmtId="164" fontId="24" fillId="0" borderId="3" xfId="29" applyNumberFormat="1" applyFont="1" applyProtection="1">
      <alignment vertical="top" wrapText="1"/>
    </xf>
    <xf numFmtId="164" fontId="23" fillId="6" borderId="3" xfId="36" applyNumberFormat="1" applyFont="1" applyFill="1" applyProtection="1">
      <alignment vertical="top" wrapText="1"/>
    </xf>
    <xf numFmtId="164" fontId="27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0" fillId="0" borderId="0" xfId="0" applyFill="1" applyProtection="1">
      <protection locked="0"/>
    </xf>
    <xf numFmtId="164" fontId="27" fillId="0" borderId="3" xfId="39" applyNumberFormat="1" applyFont="1" applyProtection="1">
      <alignment vertical="top" wrapText="1"/>
    </xf>
    <xf numFmtId="165" fontId="0" fillId="0" borderId="0" xfId="0" applyNumberFormat="1" applyProtection="1">
      <protection locked="0"/>
    </xf>
    <xf numFmtId="164" fontId="27" fillId="0" borderId="3" xfId="29" applyNumberFormat="1" applyFont="1" applyProtection="1">
      <alignment vertical="top" wrapText="1"/>
    </xf>
    <xf numFmtId="164" fontId="27" fillId="0" borderId="3" xfId="40" applyNumberFormat="1" applyFont="1" applyProtection="1">
      <alignment horizontal="left" vertical="top" wrapText="1"/>
    </xf>
    <xf numFmtId="164" fontId="27" fillId="0" borderId="3" xfId="41" applyNumberFormat="1" applyFont="1" applyAlignment="1" applyProtection="1">
      <alignment horizontal="left" vertical="top" wrapText="1"/>
    </xf>
    <xf numFmtId="164" fontId="27" fillId="0" borderId="3" xfId="41" applyNumberFormat="1" applyFont="1" applyProtection="1">
      <alignment horizontal="left" vertical="top"/>
    </xf>
    <xf numFmtId="164" fontId="28" fillId="0" borderId="3" xfId="42" applyNumberFormat="1" applyFont="1" applyProtection="1">
      <alignment vertical="top" wrapText="1"/>
    </xf>
    <xf numFmtId="165" fontId="18" fillId="8" borderId="3" xfId="50" applyNumberFormat="1" applyFont="1" applyFill="1" applyAlignment="1" applyProtection="1">
      <alignment horizontal="center" vertical="center" shrinkToFit="1"/>
    </xf>
    <xf numFmtId="167" fontId="30" fillId="8" borderId="8" xfId="51" applyNumberFormat="1" applyFont="1" applyFill="1" applyBorder="1" applyAlignment="1">
      <alignment vertical="center"/>
    </xf>
    <xf numFmtId="167" fontId="30" fillId="8" borderId="8" xfId="52" applyNumberFormat="1" applyFont="1" applyFill="1" applyBorder="1" applyAlignment="1">
      <alignment vertical="center"/>
    </xf>
    <xf numFmtId="166" fontId="21" fillId="5" borderId="3" xfId="26" applyNumberFormat="1" applyFont="1" applyFill="1" applyProtection="1">
      <alignment horizontal="right" shrinkToFit="1"/>
    </xf>
    <xf numFmtId="165" fontId="20" fillId="8" borderId="3" xfId="50" applyNumberFormat="1" applyFont="1" applyFill="1" applyAlignment="1" applyProtection="1">
      <alignment horizontal="center" vertical="center" shrinkToFit="1"/>
    </xf>
    <xf numFmtId="0" fontId="32" fillId="0" borderId="0" xfId="0" applyFont="1" applyProtection="1">
      <protection locked="0"/>
    </xf>
    <xf numFmtId="164" fontId="20" fillId="10" borderId="3" xfId="24" applyNumberFormat="1" applyFont="1" applyFill="1" applyProtection="1">
      <alignment vertical="top" wrapText="1"/>
    </xf>
    <xf numFmtId="164" fontId="23" fillId="9" borderId="5" xfId="24" applyNumberFormat="1" applyFont="1" applyFill="1" applyBorder="1" applyProtection="1">
      <alignment vertical="top" wrapText="1"/>
    </xf>
    <xf numFmtId="165" fontId="18" fillId="9" borderId="5" xfId="50" applyNumberFormat="1" applyFont="1" applyFill="1" applyBorder="1" applyAlignment="1" applyProtection="1">
      <alignment horizontal="center" vertical="center" shrinkToFit="1"/>
    </xf>
    <xf numFmtId="167" fontId="30" fillId="9" borderId="9" xfId="51" applyNumberFormat="1" applyFont="1" applyFill="1" applyBorder="1" applyAlignment="1">
      <alignment vertical="center"/>
    </xf>
    <xf numFmtId="167" fontId="30" fillId="9" borderId="9" xfId="52" applyNumberFormat="1" applyFont="1" applyFill="1" applyBorder="1" applyAlignment="1">
      <alignment vertical="center"/>
    </xf>
    <xf numFmtId="166" fontId="21" fillId="9" borderId="5" xfId="26" applyNumberFormat="1" applyFont="1" applyFill="1" applyBorder="1" applyProtection="1">
      <alignment horizontal="right" shrinkToFit="1"/>
    </xf>
    <xf numFmtId="165" fontId="20" fillId="9" borderId="5" xfId="50" applyNumberFormat="1" applyFont="1" applyFill="1" applyBorder="1" applyAlignment="1" applyProtection="1">
      <alignment horizontal="center" vertical="center" shrinkToFit="1"/>
    </xf>
    <xf numFmtId="169" fontId="33" fillId="8" borderId="3" xfId="50" applyNumberFormat="1" applyFont="1" applyFill="1" applyAlignment="1" applyProtection="1">
      <alignment horizontal="center" vertical="center" shrinkToFit="1"/>
    </xf>
    <xf numFmtId="166" fontId="25" fillId="9" borderId="5" xfId="26" applyNumberFormat="1" applyFont="1" applyFill="1" applyBorder="1" applyProtection="1">
      <alignment horizontal="right" shrinkToFi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2" fontId="19" fillId="5" borderId="3" xfId="18" applyNumberFormat="1" applyFont="1" applyFill="1" applyProtection="1">
      <alignment horizontal="center" vertical="center" wrapText="1"/>
    </xf>
    <xf numFmtId="2" fontId="19" fillId="5" borderId="3" xfId="18" applyNumberFormat="1" applyFont="1" applyFill="1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9" fillId="5" borderId="3" xfId="18" applyNumberFormat="1" applyFont="1" applyFill="1" applyProtection="1">
      <alignment horizontal="center" vertical="center" wrapText="1"/>
    </xf>
    <xf numFmtId="0" fontId="19" fillId="5" borderId="3" xfId="18" applyFont="1" applyFill="1">
      <alignment horizontal="center" vertical="center" wrapText="1"/>
    </xf>
  </cellXfs>
  <cellStyles count="53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0 2" xfId="50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  <cellStyle name="Обычный_Лист1" xfId="51"/>
    <cellStyle name="Финансовый 2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topLeftCell="A36" zoomScaleNormal="100" zoomScaleSheetLayoutView="100" workbookViewId="0">
      <selection activeCell="K70" sqref="K70"/>
    </sheetView>
  </sheetViews>
  <sheetFormatPr defaultColWidth="31" defaultRowHeight="15" x14ac:dyDescent="0.25"/>
  <cols>
    <col min="1" max="1" width="33.42578125" style="1" customWidth="1"/>
    <col min="2" max="2" width="12.85546875" style="1" customWidth="1"/>
    <col min="3" max="3" width="13.2851562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53" customWidth="1"/>
    <col min="9" max="9" width="8" style="53" customWidth="1"/>
    <col min="10" max="10" width="5.7109375" style="53" customWidth="1"/>
    <col min="11" max="11" width="12.140625" style="1" customWidth="1"/>
    <col min="12" max="12" width="12.5703125" style="1" customWidth="1"/>
    <col min="13" max="13" width="11.140625" style="1" customWidth="1"/>
    <col min="14" max="14" width="7.42578125" style="1" customWidth="1"/>
    <col min="15" max="15" width="9" style="1" customWidth="1"/>
    <col min="16" max="16" width="6.7109375" style="1" customWidth="1"/>
    <col min="17" max="18" width="10.85546875" style="1" customWidth="1"/>
    <col min="19" max="19" width="10.28515625" style="1" customWidth="1"/>
    <col min="20" max="20" width="13" style="1" customWidth="1"/>
    <col min="21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17"/>
      <c r="I1" s="17"/>
      <c r="J1" s="17"/>
      <c r="K1" s="3"/>
      <c r="L1" s="3"/>
      <c r="M1" s="3"/>
      <c r="N1" s="3"/>
      <c r="O1" s="4"/>
      <c r="P1" s="4"/>
      <c r="Q1" s="4"/>
      <c r="R1" s="63"/>
      <c r="S1" s="64"/>
    </row>
    <row r="2" spans="1:19" hidden="1" x14ac:dyDescent="0.25">
      <c r="A2" s="2"/>
      <c r="B2" s="3"/>
      <c r="C2" s="3"/>
      <c r="D2" s="3"/>
      <c r="E2" s="3"/>
      <c r="F2" s="3"/>
      <c r="G2" s="3"/>
      <c r="H2" s="17"/>
      <c r="I2" s="17"/>
      <c r="J2" s="17"/>
      <c r="K2" s="3"/>
      <c r="L2" s="3"/>
      <c r="M2" s="3"/>
      <c r="N2" s="3"/>
      <c r="O2" s="4"/>
      <c r="P2" s="4"/>
      <c r="Q2" s="4"/>
      <c r="R2" s="65"/>
      <c r="S2" s="66"/>
    </row>
    <row r="3" spans="1:19" ht="18.75" hidden="1" x14ac:dyDescent="0.3">
      <c r="A3" s="2"/>
      <c r="B3" s="6"/>
      <c r="C3" s="6"/>
      <c r="D3" s="6"/>
      <c r="E3" s="6"/>
      <c r="F3" s="6"/>
      <c r="G3" s="6"/>
      <c r="H3" s="18"/>
      <c r="I3" s="18"/>
      <c r="J3" s="18"/>
      <c r="K3" s="6"/>
      <c r="L3" s="6"/>
      <c r="M3" s="6"/>
      <c r="N3" s="6"/>
      <c r="O3" s="4"/>
      <c r="P3" s="4"/>
      <c r="Q3" s="4"/>
      <c r="R3" s="63"/>
      <c r="S3" s="64"/>
    </row>
    <row r="4" spans="1:19" ht="18.75" hidden="1" x14ac:dyDescent="0.3">
      <c r="A4" s="2"/>
      <c r="B4" s="6"/>
      <c r="C4" s="6"/>
      <c r="D4" s="6"/>
      <c r="E4" s="6"/>
      <c r="F4" s="6"/>
      <c r="G4" s="6"/>
      <c r="H4" s="18"/>
      <c r="I4" s="18"/>
      <c r="J4" s="18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</row>
    <row r="6" spans="1:19" ht="18.75" hidden="1" x14ac:dyDescent="0.3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</row>
    <row r="7" spans="1:19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ht="15.75" hidden="1" x14ac:dyDescent="0.25">
      <c r="A8" s="7"/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</row>
    <row r="9" spans="1:19" x14ac:dyDescent="0.25">
      <c r="A9" s="8"/>
      <c r="B9" s="3"/>
      <c r="C9" s="3"/>
      <c r="D9" s="3"/>
      <c r="E9" s="71" t="s">
        <v>2</v>
      </c>
      <c r="F9" s="72"/>
      <c r="G9" s="72"/>
      <c r="H9" s="17"/>
      <c r="I9" s="17"/>
      <c r="J9" s="17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17"/>
      <c r="I10" s="17"/>
      <c r="J10" s="17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19" t="s">
        <v>3</v>
      </c>
      <c r="B11" s="3"/>
      <c r="C11" s="3"/>
      <c r="D11" s="3"/>
      <c r="E11" s="3"/>
      <c r="F11" s="3"/>
      <c r="G11" s="3"/>
      <c r="H11" s="17"/>
      <c r="I11" s="17"/>
      <c r="J11" s="17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17"/>
      <c r="I12" s="17"/>
      <c r="J12" s="17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73" t="s">
        <v>4</v>
      </c>
      <c r="B13" s="73" t="s">
        <v>5</v>
      </c>
      <c r="C13" s="74"/>
      <c r="D13" s="74"/>
      <c r="E13" s="73" t="s">
        <v>6</v>
      </c>
      <c r="F13" s="74"/>
      <c r="G13" s="74"/>
      <c r="H13" s="75" t="s">
        <v>7</v>
      </c>
      <c r="I13" s="76"/>
      <c r="J13" s="76"/>
      <c r="K13" s="73" t="s">
        <v>8</v>
      </c>
      <c r="L13" s="74"/>
      <c r="M13" s="74"/>
      <c r="N13" s="75" t="s">
        <v>9</v>
      </c>
      <c r="O13" s="76"/>
      <c r="P13" s="76"/>
      <c r="Q13" s="73" t="s">
        <v>10</v>
      </c>
      <c r="R13" s="74"/>
      <c r="S13" s="74"/>
    </row>
    <row r="14" spans="1:19" x14ac:dyDescent="0.25">
      <c r="A14" s="74"/>
      <c r="B14" s="74"/>
      <c r="C14" s="74"/>
      <c r="D14" s="74"/>
      <c r="E14" s="74"/>
      <c r="F14" s="74"/>
      <c r="G14" s="74"/>
      <c r="H14" s="76"/>
      <c r="I14" s="76"/>
      <c r="J14" s="76"/>
      <c r="K14" s="74"/>
      <c r="L14" s="74"/>
      <c r="M14" s="74"/>
      <c r="N14" s="76"/>
      <c r="O14" s="76"/>
      <c r="P14" s="76"/>
      <c r="Q14" s="74"/>
      <c r="R14" s="74"/>
      <c r="S14" s="74"/>
    </row>
    <row r="15" spans="1:19" ht="15" customHeight="1" x14ac:dyDescent="0.25">
      <c r="A15" s="74"/>
      <c r="B15" s="73" t="s">
        <v>11</v>
      </c>
      <c r="C15" s="73" t="s">
        <v>12</v>
      </c>
      <c r="D15" s="74"/>
      <c r="E15" s="73" t="s">
        <v>11</v>
      </c>
      <c r="F15" s="73" t="s">
        <v>12</v>
      </c>
      <c r="G15" s="74"/>
      <c r="H15" s="79" t="s">
        <v>13</v>
      </c>
      <c r="I15" s="79" t="s">
        <v>12</v>
      </c>
      <c r="J15" s="80"/>
      <c r="K15" s="73" t="s">
        <v>13</v>
      </c>
      <c r="L15" s="73" t="s">
        <v>12</v>
      </c>
      <c r="M15" s="74"/>
      <c r="N15" s="79" t="s">
        <v>13</v>
      </c>
      <c r="O15" s="79" t="s">
        <v>12</v>
      </c>
      <c r="P15" s="80"/>
      <c r="Q15" s="73" t="s">
        <v>13</v>
      </c>
      <c r="R15" s="73" t="s">
        <v>12</v>
      </c>
      <c r="S15" s="74"/>
    </row>
    <row r="16" spans="1:19" ht="22.5" x14ac:dyDescent="0.25">
      <c r="A16" s="74"/>
      <c r="B16" s="74"/>
      <c r="C16" s="10" t="s">
        <v>14</v>
      </c>
      <c r="D16" s="10" t="s">
        <v>15</v>
      </c>
      <c r="E16" s="74"/>
      <c r="F16" s="10" t="s">
        <v>16</v>
      </c>
      <c r="G16" s="10" t="s">
        <v>15</v>
      </c>
      <c r="H16" s="80"/>
      <c r="I16" s="20" t="s">
        <v>14</v>
      </c>
      <c r="J16" s="20" t="s">
        <v>17</v>
      </c>
      <c r="K16" s="74"/>
      <c r="L16" s="10" t="s">
        <v>14</v>
      </c>
      <c r="M16" s="10" t="s">
        <v>17</v>
      </c>
      <c r="N16" s="80"/>
      <c r="O16" s="20" t="s">
        <v>14</v>
      </c>
      <c r="P16" s="20" t="s">
        <v>17</v>
      </c>
      <c r="Q16" s="74"/>
      <c r="R16" s="10" t="s">
        <v>14</v>
      </c>
      <c r="S16" s="10" t="s">
        <v>17</v>
      </c>
    </row>
    <row r="17" spans="1:20" ht="15" hidden="1" customHeight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21">
        <v>9</v>
      </c>
      <c r="I17" s="21">
        <v>10</v>
      </c>
      <c r="J17" s="21">
        <v>11</v>
      </c>
      <c r="K17" s="12">
        <v>12</v>
      </c>
      <c r="L17" s="12">
        <v>13</v>
      </c>
      <c r="M17" s="12">
        <v>14</v>
      </c>
      <c r="N17" s="21">
        <v>15</v>
      </c>
      <c r="O17" s="21">
        <v>16</v>
      </c>
      <c r="P17" s="21">
        <v>17</v>
      </c>
      <c r="Q17" s="12">
        <v>18</v>
      </c>
      <c r="R17" s="12">
        <v>19</v>
      </c>
      <c r="S17" s="12">
        <v>20</v>
      </c>
    </row>
    <row r="18" spans="1:20" s="26" customFormat="1" ht="24.75" customHeight="1" x14ac:dyDescent="0.25">
      <c r="A18" s="22" t="s">
        <v>18</v>
      </c>
      <c r="B18" s="23">
        <v>11387483.939999999</v>
      </c>
      <c r="C18" s="23">
        <v>8135875.1849999996</v>
      </c>
      <c r="D18" s="23">
        <v>3251771.5430000001</v>
      </c>
      <c r="E18" s="23">
        <v>15865305.857000001</v>
      </c>
      <c r="F18" s="23">
        <v>11351851.800000001</v>
      </c>
      <c r="G18" s="23">
        <v>4513892.057</v>
      </c>
      <c r="H18" s="24">
        <v>71.775999999999996</v>
      </c>
      <c r="I18" s="24">
        <v>71.67</v>
      </c>
      <c r="J18" s="24">
        <v>72.039000000000001</v>
      </c>
      <c r="K18" s="23">
        <v>9132614.8969999999</v>
      </c>
      <c r="L18" s="23">
        <v>6053845.9199999999</v>
      </c>
      <c r="M18" s="23">
        <v>3078773.44</v>
      </c>
      <c r="N18" s="24">
        <v>124.69</v>
      </c>
      <c r="O18" s="24">
        <v>134.392</v>
      </c>
      <c r="P18" s="24">
        <v>105.619</v>
      </c>
      <c r="Q18" s="23">
        <v>2254869.0430000001</v>
      </c>
      <c r="R18" s="23">
        <v>2082029.2649999999</v>
      </c>
      <c r="S18" s="23">
        <v>172998.103</v>
      </c>
      <c r="T18" s="25"/>
    </row>
    <row r="19" spans="1:20" s="26" customFormat="1" ht="24.75" customHeight="1" x14ac:dyDescent="0.25">
      <c r="A19" s="54" t="s">
        <v>59</v>
      </c>
      <c r="B19" s="48">
        <f>B18-B59</f>
        <v>8436178.9419999998</v>
      </c>
      <c r="C19" s="48">
        <f t="shared" ref="C19:M19" si="0">C18-C59</f>
        <v>5307210.068</v>
      </c>
      <c r="D19" s="48">
        <f t="shared" si="0"/>
        <v>3129131.662</v>
      </c>
      <c r="E19" s="48">
        <f t="shared" si="0"/>
        <v>11587131.347000001</v>
      </c>
      <c r="F19" s="48">
        <f t="shared" si="0"/>
        <v>7249777.8000000007</v>
      </c>
      <c r="G19" s="48">
        <f t="shared" si="0"/>
        <v>4337791.5470000003</v>
      </c>
      <c r="H19" s="61">
        <f>B19/E19*100</f>
        <v>72.806449580673757</v>
      </c>
      <c r="I19" s="61">
        <f t="shared" ref="I19:J19" si="1">C19/F19*100</f>
        <v>73.205141101014149</v>
      </c>
      <c r="J19" s="61">
        <f t="shared" si="1"/>
        <v>72.136515277321138</v>
      </c>
      <c r="K19" s="48">
        <f t="shared" si="0"/>
        <v>6496106.2589999996</v>
      </c>
      <c r="L19" s="48">
        <f t="shared" si="0"/>
        <v>3530923.8360000001</v>
      </c>
      <c r="M19" s="48">
        <f t="shared" si="0"/>
        <v>2965186.8859999999</v>
      </c>
      <c r="N19" s="61">
        <f>B19/K19*100</f>
        <v>129.86516238573122</v>
      </c>
      <c r="O19" s="61">
        <f t="shared" ref="O19:P19" si="2">C19/L19*100</f>
        <v>150.30655756121499</v>
      </c>
      <c r="P19" s="61">
        <f t="shared" si="2"/>
        <v>105.52898627651628</v>
      </c>
      <c r="Q19" s="48">
        <f>Q18-Q59</f>
        <v>1940072.6829999997</v>
      </c>
      <c r="R19" s="48">
        <f t="shared" ref="R19:S19" si="3">R18-R59</f>
        <v>1776286.2319999996</v>
      </c>
      <c r="S19" s="48">
        <f t="shared" si="3"/>
        <v>163944.77600000001</v>
      </c>
    </row>
    <row r="20" spans="1:20" s="26" customFormat="1" x14ac:dyDescent="0.25">
      <c r="A20" s="28" t="s">
        <v>19</v>
      </c>
      <c r="B20" s="23">
        <v>9916744.0800000001</v>
      </c>
      <c r="C20" s="23">
        <v>7308686.4800000004</v>
      </c>
      <c r="D20" s="23">
        <v>2608057.59</v>
      </c>
      <c r="E20" s="23">
        <v>14474817.539999999</v>
      </c>
      <c r="F20" s="23">
        <v>10638395.800000001</v>
      </c>
      <c r="G20" s="23">
        <v>3836421.74</v>
      </c>
      <c r="H20" s="24">
        <v>68.510000000000005</v>
      </c>
      <c r="I20" s="24">
        <v>68.700999999999993</v>
      </c>
      <c r="J20" s="24">
        <v>67.981999999999999</v>
      </c>
      <c r="K20" s="23">
        <v>8183141.4199999999</v>
      </c>
      <c r="L20" s="23">
        <v>5619340.6100000003</v>
      </c>
      <c r="M20" s="23">
        <v>2563800.7999999998</v>
      </c>
      <c r="N20" s="24">
        <v>121.185</v>
      </c>
      <c r="O20" s="24">
        <v>130.06299999999999</v>
      </c>
      <c r="P20" s="24">
        <v>101.726</v>
      </c>
      <c r="Q20" s="23">
        <v>1733602.66</v>
      </c>
      <c r="R20" s="23">
        <v>1689345.87</v>
      </c>
      <c r="S20" s="23">
        <v>44256.79</v>
      </c>
    </row>
    <row r="21" spans="1:20" x14ac:dyDescent="0.25">
      <c r="A21" s="14" t="s">
        <v>20</v>
      </c>
      <c r="B21" s="29">
        <v>1050998.628</v>
      </c>
      <c r="C21" s="29">
        <v>1050998.628</v>
      </c>
      <c r="D21" s="29" t="s">
        <v>21</v>
      </c>
      <c r="E21" s="29">
        <v>1878917.6</v>
      </c>
      <c r="F21" s="29">
        <v>1878917.6</v>
      </c>
      <c r="G21" s="29" t="s">
        <v>21</v>
      </c>
      <c r="H21" s="30">
        <v>55.936</v>
      </c>
      <c r="I21" s="30">
        <v>55.936</v>
      </c>
      <c r="J21" s="30" t="s">
        <v>21</v>
      </c>
      <c r="K21" s="29">
        <v>1206148.52</v>
      </c>
      <c r="L21" s="29">
        <v>1206148.52</v>
      </c>
      <c r="M21" s="29" t="s">
        <v>21</v>
      </c>
      <c r="N21" s="30">
        <v>87.137</v>
      </c>
      <c r="O21" s="30">
        <v>87.137</v>
      </c>
      <c r="P21" s="30" t="s">
        <v>21</v>
      </c>
      <c r="Q21" s="29">
        <v>-155149.89199999999</v>
      </c>
      <c r="R21" s="29">
        <v>-155149.89199999999</v>
      </c>
      <c r="S21" s="29" t="s">
        <v>21</v>
      </c>
    </row>
    <row r="22" spans="1:20" x14ac:dyDescent="0.25">
      <c r="A22" s="14" t="s">
        <v>22</v>
      </c>
      <c r="B22" s="29">
        <v>3894933.159</v>
      </c>
      <c r="C22" s="29">
        <v>2261785.5950000002</v>
      </c>
      <c r="D22" s="29">
        <v>1633147.5630000001</v>
      </c>
      <c r="E22" s="29">
        <v>5787945.3689999999</v>
      </c>
      <c r="F22" s="29">
        <v>3335001</v>
      </c>
      <c r="G22" s="29">
        <v>2452944.3689999999</v>
      </c>
      <c r="H22" s="30">
        <v>67.293999999999997</v>
      </c>
      <c r="I22" s="30">
        <v>67.819999999999993</v>
      </c>
      <c r="J22" s="30">
        <v>66.578999999999994</v>
      </c>
      <c r="K22" s="29">
        <v>2934458.9539999999</v>
      </c>
      <c r="L22" s="29">
        <v>1681197.6780000001</v>
      </c>
      <c r="M22" s="29">
        <v>1253261.277</v>
      </c>
      <c r="N22" s="30">
        <v>132.73099999999999</v>
      </c>
      <c r="O22" s="30">
        <v>134.53399999999999</v>
      </c>
      <c r="P22" s="30">
        <v>130.31200000000001</v>
      </c>
      <c r="Q22" s="29">
        <v>960474.20499999996</v>
      </c>
      <c r="R22" s="29">
        <v>580587.91700000002</v>
      </c>
      <c r="S22" s="29">
        <v>379886.28600000002</v>
      </c>
    </row>
    <row r="23" spans="1:20" ht="24" x14ac:dyDescent="0.25">
      <c r="A23" s="32" t="s">
        <v>23</v>
      </c>
      <c r="B23" s="33">
        <v>2849991.3050000002</v>
      </c>
      <c r="C23" s="33">
        <v>2727351.4240000001</v>
      </c>
      <c r="D23" s="33">
        <v>122639.88099999999</v>
      </c>
      <c r="E23" s="33">
        <v>4066628.51</v>
      </c>
      <c r="F23" s="33">
        <v>3890528</v>
      </c>
      <c r="G23" s="33">
        <v>176100.51</v>
      </c>
      <c r="H23" s="24">
        <v>70.081999999999994</v>
      </c>
      <c r="I23" s="24">
        <v>70.102000000000004</v>
      </c>
      <c r="J23" s="24">
        <v>69.641999999999996</v>
      </c>
      <c r="K23" s="33">
        <v>2572604.8339999998</v>
      </c>
      <c r="L23" s="33">
        <v>2459018.2799999998</v>
      </c>
      <c r="M23" s="33">
        <v>113586.554</v>
      </c>
      <c r="N23" s="24">
        <v>110.782</v>
      </c>
      <c r="O23" s="24">
        <v>110.91200000000001</v>
      </c>
      <c r="P23" s="24">
        <v>107.97</v>
      </c>
      <c r="Q23" s="33">
        <v>277386.47100000002</v>
      </c>
      <c r="R23" s="33">
        <v>268333.14399999997</v>
      </c>
      <c r="S23" s="33">
        <v>9053.3269999999993</v>
      </c>
    </row>
    <row r="24" spans="1:20" s="26" customFormat="1" x14ac:dyDescent="0.25">
      <c r="A24" s="27" t="s">
        <v>24</v>
      </c>
      <c r="B24" s="48">
        <v>2708306.4709999999</v>
      </c>
      <c r="C24" s="48">
        <v>2585666.5890000002</v>
      </c>
      <c r="D24" s="48">
        <v>122639.88099999999</v>
      </c>
      <c r="E24" s="49">
        <v>3836072.51</v>
      </c>
      <c r="F24" s="50">
        <v>3659972</v>
      </c>
      <c r="G24" s="50">
        <v>176100.51</v>
      </c>
      <c r="H24" s="51">
        <v>70.600999999999999</v>
      </c>
      <c r="I24" s="51">
        <v>70.647000000000006</v>
      </c>
      <c r="J24" s="51">
        <v>69.641999999999996</v>
      </c>
      <c r="K24" s="52">
        <v>2442348.7480000001</v>
      </c>
      <c r="L24" s="52">
        <v>2328762.1940000001</v>
      </c>
      <c r="M24" s="52">
        <v>113586.554</v>
      </c>
      <c r="N24" s="51">
        <v>110.889</v>
      </c>
      <c r="O24" s="51">
        <v>111.032</v>
      </c>
      <c r="P24" s="51">
        <v>107.97</v>
      </c>
      <c r="Q24" s="52">
        <v>265957.723</v>
      </c>
      <c r="R24" s="52">
        <v>256904.39499999999</v>
      </c>
      <c r="S24" s="52">
        <v>9053.3269999999993</v>
      </c>
    </row>
    <row r="25" spans="1:20" x14ac:dyDescent="0.25">
      <c r="A25" s="15" t="s">
        <v>25</v>
      </c>
      <c r="B25" s="13">
        <v>817598.42299999995</v>
      </c>
      <c r="C25" s="13">
        <v>694958.54200000002</v>
      </c>
      <c r="D25" s="13">
        <v>122639.88099999999</v>
      </c>
      <c r="E25" s="13">
        <v>1159803.51</v>
      </c>
      <c r="F25" s="13">
        <v>983703</v>
      </c>
      <c r="G25" s="13">
        <v>176100.51</v>
      </c>
      <c r="H25" s="30">
        <v>70.495000000000005</v>
      </c>
      <c r="I25" s="30">
        <v>70.647000000000006</v>
      </c>
      <c r="J25" s="30">
        <v>69.641999999999996</v>
      </c>
      <c r="K25" s="13">
        <v>757243.69099999999</v>
      </c>
      <c r="L25" s="13">
        <v>643657.13699999999</v>
      </c>
      <c r="M25" s="13">
        <v>113586.554</v>
      </c>
      <c r="N25" s="30">
        <v>107.97</v>
      </c>
      <c r="O25" s="30">
        <v>107.97</v>
      </c>
      <c r="P25" s="30">
        <v>107.97</v>
      </c>
      <c r="Q25" s="13">
        <v>60354.732000000004</v>
      </c>
      <c r="R25" s="13">
        <v>51301.404999999999</v>
      </c>
      <c r="S25" s="13">
        <v>9053.3269999999993</v>
      </c>
    </row>
    <row r="26" spans="1:20" x14ac:dyDescent="0.25">
      <c r="A26" s="15" t="s">
        <v>26</v>
      </c>
      <c r="B26" s="13">
        <v>1890708.048</v>
      </c>
      <c r="C26" s="13">
        <v>1890708.048</v>
      </c>
      <c r="D26" s="13" t="s">
        <v>21</v>
      </c>
      <c r="E26" s="13">
        <v>2676269</v>
      </c>
      <c r="F26" s="13">
        <v>2676269</v>
      </c>
      <c r="G26" s="13" t="s">
        <v>21</v>
      </c>
      <c r="H26" s="30">
        <v>70.647000000000006</v>
      </c>
      <c r="I26" s="30">
        <v>70.647000000000006</v>
      </c>
      <c r="J26" s="30" t="s">
        <v>21</v>
      </c>
      <c r="K26" s="13">
        <v>1685105.057</v>
      </c>
      <c r="L26" s="13">
        <v>1685105.057</v>
      </c>
      <c r="M26" s="13" t="s">
        <v>21</v>
      </c>
      <c r="N26" s="30">
        <v>112.20099999999999</v>
      </c>
      <c r="O26" s="30">
        <v>112.20099999999999</v>
      </c>
      <c r="P26" s="30" t="s">
        <v>21</v>
      </c>
      <c r="Q26" s="13">
        <v>205602.99100000001</v>
      </c>
      <c r="R26" s="13">
        <v>205602.99100000001</v>
      </c>
      <c r="S26" s="13" t="s">
        <v>21</v>
      </c>
    </row>
    <row r="27" spans="1:20" x14ac:dyDescent="0.25">
      <c r="A27" s="15" t="s">
        <v>27</v>
      </c>
      <c r="B27" s="13">
        <v>141684.83499999999</v>
      </c>
      <c r="C27" s="13">
        <v>141684.83499999999</v>
      </c>
      <c r="D27" s="13" t="s">
        <v>21</v>
      </c>
      <c r="E27" s="13">
        <v>230556</v>
      </c>
      <c r="F27" s="13">
        <v>230556</v>
      </c>
      <c r="G27" s="13" t="s">
        <v>21</v>
      </c>
      <c r="H27" s="30">
        <v>61.454000000000001</v>
      </c>
      <c r="I27" s="30">
        <v>61.454000000000001</v>
      </c>
      <c r="J27" s="30" t="s">
        <v>21</v>
      </c>
      <c r="K27" s="13">
        <v>130256.086</v>
      </c>
      <c r="L27" s="13">
        <v>130256.086</v>
      </c>
      <c r="M27" s="13" t="s">
        <v>21</v>
      </c>
      <c r="N27" s="30">
        <v>108.774</v>
      </c>
      <c r="O27" s="30">
        <v>108.774</v>
      </c>
      <c r="P27" s="30" t="s">
        <v>21</v>
      </c>
      <c r="Q27" s="13">
        <v>11428.749</v>
      </c>
      <c r="R27" s="13">
        <v>11428.749</v>
      </c>
      <c r="S27" s="13" t="s">
        <v>21</v>
      </c>
    </row>
    <row r="28" spans="1:20" x14ac:dyDescent="0.25">
      <c r="A28" s="32" t="s">
        <v>28</v>
      </c>
      <c r="B28" s="33">
        <v>1247463.5360000001</v>
      </c>
      <c r="C28" s="33">
        <v>917330.93599999999</v>
      </c>
      <c r="D28" s="33">
        <v>330132.59999999998</v>
      </c>
      <c r="E28" s="33">
        <v>1349464.9890000001</v>
      </c>
      <c r="F28" s="33">
        <v>938028</v>
      </c>
      <c r="G28" s="33">
        <v>411436.989</v>
      </c>
      <c r="H28" s="24">
        <v>92.441000000000003</v>
      </c>
      <c r="I28" s="24">
        <v>97.793999999999997</v>
      </c>
      <c r="J28" s="24">
        <v>80.239000000000004</v>
      </c>
      <c r="K28" s="33">
        <v>860515.45200000005</v>
      </c>
      <c r="L28" s="33">
        <v>22783.635999999999</v>
      </c>
      <c r="M28" s="33">
        <v>837731.81599999999</v>
      </c>
      <c r="N28" s="24">
        <v>144.96700000000001</v>
      </c>
      <c r="O28" s="24">
        <v>4026.2710000000002</v>
      </c>
      <c r="P28" s="24">
        <v>39.408000000000001</v>
      </c>
      <c r="Q28" s="33">
        <v>386948.08399999997</v>
      </c>
      <c r="R28" s="33">
        <v>894547.3</v>
      </c>
      <c r="S28" s="33">
        <v>-507599.21600000001</v>
      </c>
    </row>
    <row r="29" spans="1:20" s="26" customFormat="1" ht="24" customHeight="1" x14ac:dyDescent="0.25">
      <c r="A29" s="14" t="s">
        <v>29</v>
      </c>
      <c r="B29" s="29">
        <v>1132714.105</v>
      </c>
      <c r="C29" s="29">
        <v>875476.72600000002</v>
      </c>
      <c r="D29" s="29">
        <v>257237.37899999999</v>
      </c>
      <c r="E29" s="29">
        <v>1239513.3999999999</v>
      </c>
      <c r="F29" s="29">
        <v>897468</v>
      </c>
      <c r="G29" s="29">
        <v>342045.4</v>
      </c>
      <c r="H29" s="30">
        <v>91.384</v>
      </c>
      <c r="I29" s="30">
        <v>97.55</v>
      </c>
      <c r="J29" s="30">
        <v>75.206000000000003</v>
      </c>
      <c r="K29" s="29">
        <v>800702.45799999998</v>
      </c>
      <c r="L29" s="29" t="s">
        <v>21</v>
      </c>
      <c r="M29" s="29">
        <v>800702.45799999998</v>
      </c>
      <c r="N29" s="30">
        <v>141.465</v>
      </c>
      <c r="O29" s="30" t="s">
        <v>21</v>
      </c>
      <c r="P29" s="30">
        <v>32.125999999999998</v>
      </c>
      <c r="Q29" s="29">
        <v>332011.647</v>
      </c>
      <c r="R29" s="29">
        <v>875476.72600000002</v>
      </c>
      <c r="S29" s="29">
        <v>-543465.07900000003</v>
      </c>
    </row>
    <row r="30" spans="1:20" ht="24" x14ac:dyDescent="0.25">
      <c r="A30" s="14" t="s">
        <v>30</v>
      </c>
      <c r="B30" s="29">
        <v>276.52100000000002</v>
      </c>
      <c r="C30" s="29" t="s">
        <v>21</v>
      </c>
      <c r="D30" s="29">
        <v>276.52100000000002</v>
      </c>
      <c r="E30" s="29" t="s">
        <v>21</v>
      </c>
      <c r="F30" s="29" t="s">
        <v>21</v>
      </c>
      <c r="G30" s="29" t="s">
        <v>21</v>
      </c>
      <c r="H30" s="30" t="s">
        <v>21</v>
      </c>
      <c r="I30" s="30" t="s">
        <v>21</v>
      </c>
      <c r="J30" s="30" t="s">
        <v>21</v>
      </c>
      <c r="K30" s="29">
        <v>122.084</v>
      </c>
      <c r="L30" s="29" t="s">
        <v>21</v>
      </c>
      <c r="M30" s="29">
        <v>122.084</v>
      </c>
      <c r="N30" s="30">
        <v>226.501</v>
      </c>
      <c r="O30" s="30" t="s">
        <v>21</v>
      </c>
      <c r="P30" s="30">
        <v>226.501</v>
      </c>
      <c r="Q30" s="29">
        <v>154.43700000000001</v>
      </c>
      <c r="R30" s="29" t="s">
        <v>21</v>
      </c>
      <c r="S30" s="29">
        <v>154.43700000000001</v>
      </c>
    </row>
    <row r="31" spans="1:20" x14ac:dyDescent="0.25">
      <c r="A31" s="14" t="s">
        <v>31</v>
      </c>
      <c r="B31" s="16">
        <v>7001.3140000000003</v>
      </c>
      <c r="C31" s="16" t="s">
        <v>21</v>
      </c>
      <c r="D31" s="16">
        <v>7001.3140000000003</v>
      </c>
      <c r="E31" s="16">
        <v>9364.3700000000008</v>
      </c>
      <c r="F31" s="16" t="s">
        <v>21</v>
      </c>
      <c r="G31" s="16">
        <v>9364.3700000000008</v>
      </c>
      <c r="H31" s="34">
        <v>74.765000000000001</v>
      </c>
      <c r="I31" s="34" t="s">
        <v>21</v>
      </c>
      <c r="J31" s="34">
        <v>74.765000000000001</v>
      </c>
      <c r="K31" s="16">
        <v>6983.0240000000003</v>
      </c>
      <c r="L31" s="16" t="s">
        <v>21</v>
      </c>
      <c r="M31" s="16">
        <v>6983.0230000000001</v>
      </c>
      <c r="N31" s="34">
        <v>100.262</v>
      </c>
      <c r="O31" s="34" t="s">
        <v>21</v>
      </c>
      <c r="P31" s="34">
        <v>100.262</v>
      </c>
      <c r="Q31" s="16">
        <v>18.29</v>
      </c>
      <c r="R31" s="16" t="s">
        <v>21</v>
      </c>
      <c r="S31" s="16">
        <v>18.291</v>
      </c>
    </row>
    <row r="32" spans="1:20" ht="24" x14ac:dyDescent="0.25">
      <c r="A32" s="14" t="s">
        <v>32</v>
      </c>
      <c r="B32" s="29">
        <v>65617.387000000002</v>
      </c>
      <c r="C32" s="29" t="s">
        <v>21</v>
      </c>
      <c r="D32" s="29">
        <v>65617.387000000002</v>
      </c>
      <c r="E32" s="29">
        <v>60027.218999999997</v>
      </c>
      <c r="F32" s="29" t="s">
        <v>21</v>
      </c>
      <c r="G32" s="29">
        <v>60027.218999999997</v>
      </c>
      <c r="H32" s="30">
        <v>109.313</v>
      </c>
      <c r="I32" s="30" t="s">
        <v>21</v>
      </c>
      <c r="J32" s="30">
        <v>109.313</v>
      </c>
      <c r="K32" s="29">
        <v>29924.25</v>
      </c>
      <c r="L32" s="29" t="s">
        <v>21</v>
      </c>
      <c r="M32" s="29">
        <v>29924.25</v>
      </c>
      <c r="N32" s="30">
        <v>219.27799999999999</v>
      </c>
      <c r="O32" s="30" t="s">
        <v>21</v>
      </c>
      <c r="P32" s="30">
        <v>219.27799999999999</v>
      </c>
      <c r="Q32" s="29">
        <v>35693.137000000002</v>
      </c>
      <c r="R32" s="29" t="s">
        <v>21</v>
      </c>
      <c r="S32" s="29">
        <v>35693.137000000002</v>
      </c>
    </row>
    <row r="33" spans="1:19" x14ac:dyDescent="0.25">
      <c r="A33" s="14" t="s">
        <v>33</v>
      </c>
      <c r="B33" s="29">
        <v>41854.21</v>
      </c>
      <c r="C33" s="29">
        <v>41854.21</v>
      </c>
      <c r="D33" s="29" t="s">
        <v>21</v>
      </c>
      <c r="E33" s="29">
        <v>40560</v>
      </c>
      <c r="F33" s="29">
        <v>40560</v>
      </c>
      <c r="G33" s="29" t="s">
        <v>21</v>
      </c>
      <c r="H33" s="30">
        <v>103.191</v>
      </c>
      <c r="I33" s="30">
        <v>103.191</v>
      </c>
      <c r="J33" s="30" t="s">
        <v>21</v>
      </c>
      <c r="K33" s="29">
        <v>22783.635999999999</v>
      </c>
      <c r="L33" s="29">
        <v>22783.635999999999</v>
      </c>
      <c r="M33" s="29" t="s">
        <v>21</v>
      </c>
      <c r="N33" s="30">
        <v>183.703</v>
      </c>
      <c r="O33" s="30">
        <v>183.703</v>
      </c>
      <c r="P33" s="30" t="s">
        <v>21</v>
      </c>
      <c r="Q33" s="29">
        <v>19070.574000000001</v>
      </c>
      <c r="R33" s="29">
        <v>19070.574000000001</v>
      </c>
      <c r="S33" s="29" t="s">
        <v>21</v>
      </c>
    </row>
    <row r="34" spans="1:19" x14ac:dyDescent="0.25">
      <c r="A34" s="32" t="s">
        <v>34</v>
      </c>
      <c r="B34" s="33">
        <v>707552.33700000006</v>
      </c>
      <c r="C34" s="33">
        <v>330446.68800000002</v>
      </c>
      <c r="D34" s="33">
        <v>377105.64899999998</v>
      </c>
      <c r="E34" s="33">
        <v>1162411.3670000001</v>
      </c>
      <c r="F34" s="33">
        <v>564061</v>
      </c>
      <c r="G34" s="33">
        <v>598350.36699999997</v>
      </c>
      <c r="H34" s="24">
        <v>60.869</v>
      </c>
      <c r="I34" s="24">
        <v>58.584000000000003</v>
      </c>
      <c r="J34" s="24">
        <v>63.024000000000001</v>
      </c>
      <c r="K34" s="33">
        <v>486286.62699999998</v>
      </c>
      <c r="L34" s="33">
        <v>229805.875</v>
      </c>
      <c r="M34" s="33">
        <v>256480.75200000001</v>
      </c>
      <c r="N34" s="24">
        <v>145.501</v>
      </c>
      <c r="O34" s="24">
        <v>143.79400000000001</v>
      </c>
      <c r="P34" s="24">
        <v>147.03100000000001</v>
      </c>
      <c r="Q34" s="33">
        <v>221265.71</v>
      </c>
      <c r="R34" s="33">
        <v>100640.81299999999</v>
      </c>
      <c r="S34" s="33">
        <v>120624.897</v>
      </c>
    </row>
    <row r="35" spans="1:19" s="26" customFormat="1" x14ac:dyDescent="0.25">
      <c r="A35" s="14" t="s">
        <v>35</v>
      </c>
      <c r="B35" s="29">
        <v>8274.6759999999995</v>
      </c>
      <c r="C35" s="29" t="s">
        <v>21</v>
      </c>
      <c r="D35" s="29">
        <v>8274.6759999999995</v>
      </c>
      <c r="E35" s="29">
        <v>81890.826000000001</v>
      </c>
      <c r="F35" s="29" t="s">
        <v>21</v>
      </c>
      <c r="G35" s="29">
        <v>81890.826000000001</v>
      </c>
      <c r="H35" s="30">
        <v>10.105</v>
      </c>
      <c r="I35" s="30" t="s">
        <v>21</v>
      </c>
      <c r="J35" s="30">
        <v>10.105</v>
      </c>
      <c r="K35" s="29">
        <v>6774.0839999999998</v>
      </c>
      <c r="L35" s="29" t="s">
        <v>21</v>
      </c>
      <c r="M35" s="29">
        <v>6774.0839999999998</v>
      </c>
      <c r="N35" s="30">
        <v>122.152</v>
      </c>
      <c r="O35" s="30" t="s">
        <v>21</v>
      </c>
      <c r="P35" s="30">
        <v>122.152</v>
      </c>
      <c r="Q35" s="29">
        <v>1500.5920000000001</v>
      </c>
      <c r="R35" s="29" t="s">
        <v>21</v>
      </c>
      <c r="S35" s="29">
        <v>1500.5920000000001</v>
      </c>
    </row>
    <row r="36" spans="1:19" x14ac:dyDescent="0.25">
      <c r="A36" s="14" t="s">
        <v>36</v>
      </c>
      <c r="B36" s="16">
        <v>538883.92000000004</v>
      </c>
      <c r="C36" s="16">
        <v>269441.96000000002</v>
      </c>
      <c r="D36" s="16">
        <v>269441.96000000002</v>
      </c>
      <c r="E36" s="16">
        <v>680047.03</v>
      </c>
      <c r="F36" s="16">
        <v>349661</v>
      </c>
      <c r="G36" s="16">
        <v>330386.03000000003</v>
      </c>
      <c r="H36" s="34">
        <v>79.242000000000004</v>
      </c>
      <c r="I36" s="34">
        <v>77.058000000000007</v>
      </c>
      <c r="J36" s="34">
        <v>81.554000000000002</v>
      </c>
      <c r="K36" s="16">
        <v>376288.31300000002</v>
      </c>
      <c r="L36" s="16">
        <v>188144.15700000001</v>
      </c>
      <c r="M36" s="16">
        <v>188144.15700000001</v>
      </c>
      <c r="N36" s="34">
        <v>143.21</v>
      </c>
      <c r="O36" s="34">
        <v>143.21</v>
      </c>
      <c r="P36" s="34">
        <v>143.21</v>
      </c>
      <c r="Q36" s="16">
        <v>162595.60699999999</v>
      </c>
      <c r="R36" s="16">
        <v>81297.803</v>
      </c>
      <c r="S36" s="16">
        <v>81297.803</v>
      </c>
    </row>
    <row r="37" spans="1:19" x14ac:dyDescent="0.25">
      <c r="A37" s="14" t="s">
        <v>37</v>
      </c>
      <c r="B37" s="16">
        <v>61004.728999999999</v>
      </c>
      <c r="C37" s="16">
        <v>61004.728999999999</v>
      </c>
      <c r="D37" s="16" t="s">
        <v>21</v>
      </c>
      <c r="E37" s="16">
        <v>214400</v>
      </c>
      <c r="F37" s="16">
        <v>214400</v>
      </c>
      <c r="G37" s="16" t="s">
        <v>21</v>
      </c>
      <c r="H37" s="34">
        <v>28.454000000000001</v>
      </c>
      <c r="I37" s="34">
        <v>28.454000000000001</v>
      </c>
      <c r="J37" s="34" t="s">
        <v>21</v>
      </c>
      <c r="K37" s="16">
        <v>41661.718000000001</v>
      </c>
      <c r="L37" s="16">
        <v>41661.718000000001</v>
      </c>
      <c r="M37" s="16" t="s">
        <v>21</v>
      </c>
      <c r="N37" s="34">
        <v>146.429</v>
      </c>
      <c r="O37" s="34">
        <v>146.429</v>
      </c>
      <c r="P37" s="34" t="s">
        <v>21</v>
      </c>
      <c r="Q37" s="16">
        <v>19343.010999999999</v>
      </c>
      <c r="R37" s="16">
        <v>19343.010999999999</v>
      </c>
      <c r="S37" s="16" t="s">
        <v>21</v>
      </c>
    </row>
    <row r="38" spans="1:19" x14ac:dyDescent="0.25">
      <c r="A38" s="14" t="s">
        <v>38</v>
      </c>
      <c r="B38" s="29" t="s">
        <v>21</v>
      </c>
      <c r="C38" s="29" t="s">
        <v>21</v>
      </c>
      <c r="D38" s="29" t="s">
        <v>21</v>
      </c>
      <c r="E38" s="29" t="s">
        <v>21</v>
      </c>
      <c r="F38" s="29" t="s">
        <v>21</v>
      </c>
      <c r="G38" s="29" t="s">
        <v>21</v>
      </c>
      <c r="H38" s="30" t="s">
        <v>21</v>
      </c>
      <c r="I38" s="30" t="s">
        <v>21</v>
      </c>
      <c r="J38" s="30" t="s">
        <v>21</v>
      </c>
      <c r="K38" s="29">
        <v>-4</v>
      </c>
      <c r="L38" s="29" t="s">
        <v>21</v>
      </c>
      <c r="M38" s="29">
        <v>-4</v>
      </c>
      <c r="N38" s="30" t="s">
        <v>21</v>
      </c>
      <c r="O38" s="30" t="s">
        <v>21</v>
      </c>
      <c r="P38" s="30" t="s">
        <v>21</v>
      </c>
      <c r="Q38" s="29">
        <v>4</v>
      </c>
      <c r="R38" s="29" t="s">
        <v>21</v>
      </c>
      <c r="S38" s="29">
        <v>4</v>
      </c>
    </row>
    <row r="39" spans="1:19" x14ac:dyDescent="0.25">
      <c r="A39" s="14" t="s">
        <v>39</v>
      </c>
      <c r="B39" s="29">
        <v>99389.013000000006</v>
      </c>
      <c r="C39" s="29" t="s">
        <v>21</v>
      </c>
      <c r="D39" s="29">
        <v>99389.013000000006</v>
      </c>
      <c r="E39" s="29">
        <v>186073.511</v>
      </c>
      <c r="F39" s="29" t="s">
        <v>21</v>
      </c>
      <c r="G39" s="29">
        <v>186073.511</v>
      </c>
      <c r="H39" s="30">
        <v>53.414000000000001</v>
      </c>
      <c r="I39" s="30" t="s">
        <v>21</v>
      </c>
      <c r="J39" s="30">
        <v>53.414000000000001</v>
      </c>
      <c r="K39" s="29">
        <v>61566.510999999999</v>
      </c>
      <c r="L39" s="29" t="s">
        <v>21</v>
      </c>
      <c r="M39" s="29">
        <v>61566.510999999999</v>
      </c>
      <c r="N39" s="30">
        <v>161.434</v>
      </c>
      <c r="O39" s="30" t="s">
        <v>21</v>
      </c>
      <c r="P39" s="30">
        <v>161.434</v>
      </c>
      <c r="Q39" s="29">
        <v>37822.502</v>
      </c>
      <c r="R39" s="29" t="s">
        <v>21</v>
      </c>
      <c r="S39" s="29">
        <v>37822.502</v>
      </c>
    </row>
    <row r="40" spans="1:19" ht="24.75" x14ac:dyDescent="0.25">
      <c r="A40" s="35" t="s">
        <v>40</v>
      </c>
      <c r="B40" s="29">
        <v>112959.378</v>
      </c>
      <c r="C40" s="29">
        <v>-1.2</v>
      </c>
      <c r="D40" s="29">
        <v>112960.57799999999</v>
      </c>
      <c r="E40" s="29">
        <v>155907.4</v>
      </c>
      <c r="F40" s="29" t="s">
        <v>21</v>
      </c>
      <c r="G40" s="29">
        <v>155907.4</v>
      </c>
      <c r="H40" s="30">
        <v>72.453000000000003</v>
      </c>
      <c r="I40" s="30" t="s">
        <v>21</v>
      </c>
      <c r="J40" s="30">
        <v>72.453999999999994</v>
      </c>
      <c r="K40" s="29">
        <v>72860.047999999995</v>
      </c>
      <c r="L40" s="29" t="s">
        <v>21</v>
      </c>
      <c r="M40" s="29">
        <v>72860.047999999995</v>
      </c>
      <c r="N40" s="30">
        <v>155.036</v>
      </c>
      <c r="O40" s="30" t="s">
        <v>21</v>
      </c>
      <c r="P40" s="30">
        <v>155.03800000000001</v>
      </c>
      <c r="Q40" s="29">
        <v>40099.33</v>
      </c>
      <c r="R40" s="29">
        <v>-1.2</v>
      </c>
      <c r="S40" s="29">
        <v>40100.53</v>
      </c>
    </row>
    <row r="41" spans="1:19" x14ac:dyDescent="0.25">
      <c r="A41" s="36" t="s">
        <v>41</v>
      </c>
      <c r="B41" s="29">
        <v>52845.749000000003</v>
      </c>
      <c r="C41" s="29">
        <v>20774.404999999999</v>
      </c>
      <c r="D41" s="29">
        <v>32071.344000000001</v>
      </c>
      <c r="E41" s="29">
        <v>73542.304000000004</v>
      </c>
      <c r="F41" s="29">
        <v>31860.2</v>
      </c>
      <c r="G41" s="29">
        <v>41682.103999999999</v>
      </c>
      <c r="H41" s="30">
        <v>71.858000000000004</v>
      </c>
      <c r="I41" s="30">
        <v>65.204999999999998</v>
      </c>
      <c r="J41" s="30">
        <v>76.942999999999998</v>
      </c>
      <c r="K41" s="29">
        <v>50262.462</v>
      </c>
      <c r="L41" s="29">
        <v>20384.743999999999</v>
      </c>
      <c r="M41" s="29">
        <v>29877.717000000001</v>
      </c>
      <c r="N41" s="30">
        <v>105.14</v>
      </c>
      <c r="O41" s="30">
        <v>101.91200000000001</v>
      </c>
      <c r="P41" s="30">
        <v>107.342</v>
      </c>
      <c r="Q41" s="29">
        <v>2583.2869999999998</v>
      </c>
      <c r="R41" s="29">
        <v>389.661</v>
      </c>
      <c r="S41" s="29">
        <v>2193.627</v>
      </c>
    </row>
    <row r="42" spans="1:19" ht="24.75" x14ac:dyDescent="0.25">
      <c r="A42" s="35" t="s">
        <v>42</v>
      </c>
      <c r="B42" s="29">
        <v>-1.4999999999999999E-2</v>
      </c>
      <c r="C42" s="29">
        <v>8.0000000000000002E-3</v>
      </c>
      <c r="D42" s="29">
        <v>-2.3E-2</v>
      </c>
      <c r="E42" s="29" t="s">
        <v>21</v>
      </c>
      <c r="F42" s="29" t="s">
        <v>21</v>
      </c>
      <c r="G42" s="29" t="s">
        <v>21</v>
      </c>
      <c r="H42" s="30" t="s">
        <v>21</v>
      </c>
      <c r="I42" s="30" t="s">
        <v>21</v>
      </c>
      <c r="J42" s="30" t="s">
        <v>21</v>
      </c>
      <c r="K42" s="29">
        <v>4.5179999999999998</v>
      </c>
      <c r="L42" s="29">
        <v>1.88</v>
      </c>
      <c r="M42" s="29">
        <v>2.6389999999999998</v>
      </c>
      <c r="N42" s="30">
        <v>-0.33200000000000002</v>
      </c>
      <c r="O42" s="30">
        <v>0.42599999999999999</v>
      </c>
      <c r="P42" s="30">
        <v>-0.872</v>
      </c>
      <c r="Q42" s="29">
        <v>-4.5330000000000004</v>
      </c>
      <c r="R42" s="29">
        <v>-1.8720000000000001</v>
      </c>
      <c r="S42" s="29">
        <v>-2.6619999999999999</v>
      </c>
    </row>
    <row r="43" spans="1:19" x14ac:dyDescent="0.25">
      <c r="A43" s="37" t="s">
        <v>43</v>
      </c>
      <c r="B43" s="23">
        <v>1470739.862</v>
      </c>
      <c r="C43" s="23">
        <v>827188.7</v>
      </c>
      <c r="D43" s="23">
        <v>643713.94999999995</v>
      </c>
      <c r="E43" s="23">
        <v>1390488.3189999999</v>
      </c>
      <c r="F43" s="23">
        <v>713456</v>
      </c>
      <c r="G43" s="23">
        <v>677470.31900000002</v>
      </c>
      <c r="H43" s="24">
        <v>105.771</v>
      </c>
      <c r="I43" s="24">
        <v>115.941</v>
      </c>
      <c r="J43" s="24">
        <v>95.016999999999996</v>
      </c>
      <c r="K43" s="23">
        <v>949473.48199999996</v>
      </c>
      <c r="L43" s="23">
        <v>434505.30699999997</v>
      </c>
      <c r="M43" s="23">
        <v>514972.63799999998</v>
      </c>
      <c r="N43" s="24">
        <v>154.90100000000001</v>
      </c>
      <c r="O43" s="24">
        <v>190.375</v>
      </c>
      <c r="P43" s="24">
        <v>125</v>
      </c>
      <c r="Q43" s="23">
        <v>521266.38</v>
      </c>
      <c r="R43" s="23">
        <v>392683.39299999998</v>
      </c>
      <c r="S43" s="23">
        <v>128741.31200000001</v>
      </c>
    </row>
    <row r="44" spans="1:19" ht="21" x14ac:dyDescent="0.25">
      <c r="A44" s="37" t="s">
        <v>44</v>
      </c>
      <c r="B44" s="23">
        <v>1472927.73</v>
      </c>
      <c r="C44" s="23">
        <v>827131.29500000004</v>
      </c>
      <c r="D44" s="23">
        <v>645799.223</v>
      </c>
      <c r="E44" s="23">
        <v>1390488.3189999999</v>
      </c>
      <c r="F44" s="23">
        <v>713456</v>
      </c>
      <c r="G44" s="23">
        <v>677470.31900000002</v>
      </c>
      <c r="H44" s="24">
        <v>105.929</v>
      </c>
      <c r="I44" s="24">
        <v>115.93300000000001</v>
      </c>
      <c r="J44" s="24">
        <v>95.325000000000003</v>
      </c>
      <c r="K44" s="23">
        <v>949870.37100000004</v>
      </c>
      <c r="L44" s="23">
        <v>436457.05900000001</v>
      </c>
      <c r="M44" s="23">
        <v>513417.77600000001</v>
      </c>
      <c r="N44" s="24">
        <v>155.066</v>
      </c>
      <c r="O44" s="24">
        <v>189.51</v>
      </c>
      <c r="P44" s="24">
        <v>125.78400000000001</v>
      </c>
      <c r="Q44" s="23">
        <v>523057.359</v>
      </c>
      <c r="R44" s="23">
        <v>390674.23599999998</v>
      </c>
      <c r="S44" s="23">
        <v>132381.44699999999</v>
      </c>
    </row>
    <row r="45" spans="1:19" s="26" customFormat="1" ht="31.5" x14ac:dyDescent="0.25">
      <c r="A45" s="38" t="s">
        <v>45</v>
      </c>
      <c r="B45" s="39">
        <v>300355.59000000003</v>
      </c>
      <c r="C45" s="39">
        <v>164853.34099999999</v>
      </c>
      <c r="D45" s="39">
        <v>135505.03700000001</v>
      </c>
      <c r="E45" s="39">
        <v>426275.99300000002</v>
      </c>
      <c r="F45" s="39">
        <v>250651</v>
      </c>
      <c r="G45" s="39">
        <v>176062.99299999999</v>
      </c>
      <c r="H45" s="30">
        <v>70.459999999999994</v>
      </c>
      <c r="I45" s="30">
        <v>65.77</v>
      </c>
      <c r="J45" s="30">
        <v>76.963999999999999</v>
      </c>
      <c r="K45" s="39">
        <v>227330.87400000001</v>
      </c>
      <c r="L45" s="39">
        <v>124433.761</v>
      </c>
      <c r="M45" s="39">
        <v>102901.577</v>
      </c>
      <c r="N45" s="30">
        <v>132.12299999999999</v>
      </c>
      <c r="O45" s="30">
        <v>132.483</v>
      </c>
      <c r="P45" s="30">
        <v>131.684</v>
      </c>
      <c r="Q45" s="39">
        <v>73024.716</v>
      </c>
      <c r="R45" s="39">
        <v>40419.58</v>
      </c>
      <c r="S45" s="39">
        <v>32603.46</v>
      </c>
    </row>
    <row r="46" spans="1:19" s="26" customFormat="1" ht="21" x14ac:dyDescent="0.25">
      <c r="A46" s="38" t="s">
        <v>46</v>
      </c>
      <c r="B46" s="39">
        <v>82523.017000000007</v>
      </c>
      <c r="C46" s="39">
        <v>66394.572</v>
      </c>
      <c r="D46" s="39">
        <v>16128.445</v>
      </c>
      <c r="E46" s="39">
        <v>111149.99</v>
      </c>
      <c r="F46" s="39">
        <v>98934.6</v>
      </c>
      <c r="G46" s="39">
        <v>12215.39</v>
      </c>
      <c r="H46" s="30">
        <v>74.245000000000005</v>
      </c>
      <c r="I46" s="30">
        <v>67.11</v>
      </c>
      <c r="J46" s="30">
        <v>132.03399999999999</v>
      </c>
      <c r="K46" s="39">
        <v>68682.763000000006</v>
      </c>
      <c r="L46" s="39">
        <v>56236.116999999998</v>
      </c>
      <c r="M46" s="39">
        <v>12446.646000000001</v>
      </c>
      <c r="N46" s="30">
        <v>120.151</v>
      </c>
      <c r="O46" s="30">
        <v>118.06399999999999</v>
      </c>
      <c r="P46" s="30">
        <v>129.58099999999999</v>
      </c>
      <c r="Q46" s="39">
        <v>13840.254000000001</v>
      </c>
      <c r="R46" s="39">
        <v>10158.455</v>
      </c>
      <c r="S46" s="39">
        <v>3681.799</v>
      </c>
    </row>
    <row r="47" spans="1:19" s="40" customFormat="1" ht="21" x14ac:dyDescent="0.25">
      <c r="A47" s="38" t="s">
        <v>47</v>
      </c>
      <c r="B47" s="39">
        <v>113530.277</v>
      </c>
      <c r="C47" s="39">
        <v>55114.038</v>
      </c>
      <c r="D47" s="39">
        <v>58416.239000000001</v>
      </c>
      <c r="E47" s="39">
        <v>159663.21599999999</v>
      </c>
      <c r="F47" s="39">
        <v>75545.100000000006</v>
      </c>
      <c r="G47" s="39">
        <v>84118.115999999995</v>
      </c>
      <c r="H47" s="30">
        <v>71.105999999999995</v>
      </c>
      <c r="I47" s="30">
        <v>72.954999999999998</v>
      </c>
      <c r="J47" s="30">
        <v>69.444999999999993</v>
      </c>
      <c r="K47" s="39">
        <v>155195.899</v>
      </c>
      <c r="L47" s="39">
        <v>66200.966</v>
      </c>
      <c r="M47" s="39">
        <v>88994.932000000001</v>
      </c>
      <c r="N47" s="30">
        <v>73.153000000000006</v>
      </c>
      <c r="O47" s="30">
        <v>83.253</v>
      </c>
      <c r="P47" s="30">
        <v>65.64</v>
      </c>
      <c r="Q47" s="39">
        <v>-41665.622000000003</v>
      </c>
      <c r="R47" s="39">
        <v>-11086.928</v>
      </c>
      <c r="S47" s="39">
        <v>-30578.692999999999</v>
      </c>
    </row>
    <row r="48" spans="1:19" ht="21" x14ac:dyDescent="0.25">
      <c r="A48" s="41" t="s">
        <v>48</v>
      </c>
      <c r="B48" s="29">
        <v>693900.11399999994</v>
      </c>
      <c r="C48" s="29">
        <v>287360.51799999998</v>
      </c>
      <c r="D48" s="29">
        <v>406539.59600000002</v>
      </c>
      <c r="E48" s="29">
        <v>370876.299</v>
      </c>
      <c r="F48" s="29">
        <v>1912</v>
      </c>
      <c r="G48" s="29">
        <v>368964.299</v>
      </c>
      <c r="H48" s="30">
        <v>187.09700000000001</v>
      </c>
      <c r="I48" s="30">
        <v>15029.316000000001</v>
      </c>
      <c r="J48" s="30">
        <v>110.184</v>
      </c>
      <c r="K48" s="29">
        <v>293400.54200000002</v>
      </c>
      <c r="L48" s="29">
        <v>7518.0910000000003</v>
      </c>
      <c r="M48" s="29">
        <v>285882.45</v>
      </c>
      <c r="N48" s="30">
        <v>236.50299999999999</v>
      </c>
      <c r="O48" s="30">
        <v>3822.2539999999999</v>
      </c>
      <c r="P48" s="30">
        <v>142.20500000000001</v>
      </c>
      <c r="Q48" s="29">
        <v>400499.57199999999</v>
      </c>
      <c r="R48" s="29">
        <v>279842.42700000003</v>
      </c>
      <c r="S48" s="29">
        <v>120657.14599999999</v>
      </c>
    </row>
    <row r="49" spans="1:19" x14ac:dyDescent="0.25">
      <c r="A49" s="41" t="s">
        <v>49</v>
      </c>
      <c r="B49" s="16">
        <v>95.55</v>
      </c>
      <c r="C49" s="16">
        <v>95.55</v>
      </c>
      <c r="D49" s="16" t="s">
        <v>21</v>
      </c>
      <c r="E49" s="16">
        <v>95.6</v>
      </c>
      <c r="F49" s="16">
        <v>95.6</v>
      </c>
      <c r="G49" s="16" t="s">
        <v>21</v>
      </c>
      <c r="H49" s="34">
        <v>99.947999999999993</v>
      </c>
      <c r="I49" s="34">
        <v>99.947999999999993</v>
      </c>
      <c r="J49" s="34" t="s">
        <v>21</v>
      </c>
      <c r="K49" s="16">
        <v>259.55</v>
      </c>
      <c r="L49" s="16">
        <v>259.55</v>
      </c>
      <c r="M49" s="16" t="s">
        <v>21</v>
      </c>
      <c r="N49" s="34">
        <v>36.814</v>
      </c>
      <c r="O49" s="34">
        <v>36.814</v>
      </c>
      <c r="P49" s="34" t="s">
        <v>21</v>
      </c>
      <c r="Q49" s="16">
        <v>-164</v>
      </c>
      <c r="R49" s="16">
        <v>-164</v>
      </c>
      <c r="S49" s="16" t="s">
        <v>21</v>
      </c>
    </row>
    <row r="50" spans="1:19" x14ac:dyDescent="0.25">
      <c r="A50" s="41" t="s">
        <v>50</v>
      </c>
      <c r="B50" s="29">
        <v>280371.98300000001</v>
      </c>
      <c r="C50" s="29">
        <v>252495.633</v>
      </c>
      <c r="D50" s="29">
        <v>27876.35</v>
      </c>
      <c r="E50" s="29">
        <v>321634.75400000002</v>
      </c>
      <c r="F50" s="29">
        <v>286317.7</v>
      </c>
      <c r="G50" s="29">
        <v>35317.053999999996</v>
      </c>
      <c r="H50" s="30">
        <v>87.171000000000006</v>
      </c>
      <c r="I50" s="30">
        <v>88.186999999999998</v>
      </c>
      <c r="J50" s="30">
        <v>78.932000000000002</v>
      </c>
      <c r="K50" s="29">
        <v>203584.67499999999</v>
      </c>
      <c r="L50" s="29">
        <v>181730.97899999999</v>
      </c>
      <c r="M50" s="29">
        <v>21853.695</v>
      </c>
      <c r="N50" s="30">
        <v>137.71799999999999</v>
      </c>
      <c r="O50" s="30">
        <v>138.93899999999999</v>
      </c>
      <c r="P50" s="30">
        <v>127.559</v>
      </c>
      <c r="Q50" s="29">
        <v>76787.308000000005</v>
      </c>
      <c r="R50" s="29">
        <v>70764.653999999995</v>
      </c>
      <c r="S50" s="29">
        <v>6022.6549999999997</v>
      </c>
    </row>
    <row r="51" spans="1:19" x14ac:dyDescent="0.25">
      <c r="A51" s="41" t="s">
        <v>51</v>
      </c>
      <c r="B51" s="29">
        <v>-36.668999999999997</v>
      </c>
      <c r="C51" s="29">
        <v>875.048</v>
      </c>
      <c r="D51" s="29">
        <v>-751.71799999999996</v>
      </c>
      <c r="E51" s="29">
        <v>792.46600000000001</v>
      </c>
      <c r="F51" s="29" t="s">
        <v>21</v>
      </c>
      <c r="G51" s="29">
        <v>792.46600000000001</v>
      </c>
      <c r="H51" s="30">
        <v>-4.6269999999999998</v>
      </c>
      <c r="I51" s="30" t="s">
        <v>21</v>
      </c>
      <c r="J51" s="30">
        <v>-94.858000000000004</v>
      </c>
      <c r="K51" s="29">
        <v>1019.18</v>
      </c>
      <c r="L51" s="29">
        <v>-1874.1569999999999</v>
      </c>
      <c r="M51" s="29">
        <v>2893.337</v>
      </c>
      <c r="N51" s="30">
        <v>-3.5979999999999999</v>
      </c>
      <c r="O51" s="30">
        <v>-46.69</v>
      </c>
      <c r="P51" s="30">
        <v>-25.981000000000002</v>
      </c>
      <c r="Q51" s="29">
        <v>-1055.8489999999999</v>
      </c>
      <c r="R51" s="29">
        <v>2749.2049999999999</v>
      </c>
      <c r="S51" s="29">
        <v>-3645.0549999999998</v>
      </c>
    </row>
    <row r="52" spans="1:19" x14ac:dyDescent="0.25">
      <c r="A52" s="41" t="s">
        <v>52</v>
      </c>
      <c r="B52" s="29">
        <v>-2187.8679999999999</v>
      </c>
      <c r="C52" s="29">
        <v>57.405000000000001</v>
      </c>
      <c r="D52" s="29">
        <v>-2085.2730000000001</v>
      </c>
      <c r="E52" s="29" t="s">
        <v>21</v>
      </c>
      <c r="F52" s="29" t="s">
        <v>21</v>
      </c>
      <c r="G52" s="29" t="s">
        <v>21</v>
      </c>
      <c r="H52" s="30" t="s">
        <v>21</v>
      </c>
      <c r="I52" s="30" t="s">
        <v>21</v>
      </c>
      <c r="J52" s="30" t="s">
        <v>21</v>
      </c>
      <c r="K52" s="29">
        <v>-396.89</v>
      </c>
      <c r="L52" s="29">
        <v>-1951.752</v>
      </c>
      <c r="M52" s="29">
        <v>1554.8620000000001</v>
      </c>
      <c r="N52" s="30">
        <v>551.25300000000004</v>
      </c>
      <c r="O52" s="30">
        <v>-2.9409999999999998</v>
      </c>
      <c r="P52" s="30">
        <v>-134.113</v>
      </c>
      <c r="Q52" s="29">
        <v>-1790.9780000000001</v>
      </c>
      <c r="R52" s="29">
        <v>2009.1569999999999</v>
      </c>
      <c r="S52" s="29">
        <v>-3640.1350000000002</v>
      </c>
    </row>
    <row r="53" spans="1:19" x14ac:dyDescent="0.25">
      <c r="A53" s="41" t="s">
        <v>53</v>
      </c>
      <c r="B53" s="29">
        <v>1844.691</v>
      </c>
      <c r="C53" s="29">
        <v>817.64300000000003</v>
      </c>
      <c r="D53" s="29">
        <v>1027.047</v>
      </c>
      <c r="E53" s="29">
        <v>441.74900000000002</v>
      </c>
      <c r="F53" s="29" t="s">
        <v>21</v>
      </c>
      <c r="G53" s="29">
        <v>441.74900000000002</v>
      </c>
      <c r="H53" s="30">
        <v>417.58800000000002</v>
      </c>
      <c r="I53" s="30" t="s">
        <v>21</v>
      </c>
      <c r="J53" s="30">
        <v>232.49600000000001</v>
      </c>
      <c r="K53" s="29">
        <v>1126.7049999999999</v>
      </c>
      <c r="L53" s="29">
        <v>77.594999999999999</v>
      </c>
      <c r="M53" s="29">
        <v>1049.1099999999999</v>
      </c>
      <c r="N53" s="30">
        <v>163.72399999999999</v>
      </c>
      <c r="O53" s="30">
        <v>1053.732</v>
      </c>
      <c r="P53" s="30">
        <v>97.897000000000006</v>
      </c>
      <c r="Q53" s="29">
        <v>717.98599999999999</v>
      </c>
      <c r="R53" s="29">
        <v>740.048</v>
      </c>
      <c r="S53" s="29">
        <v>-22.062999999999999</v>
      </c>
    </row>
    <row r="54" spans="1:19" hidden="1" x14ac:dyDescent="0.25">
      <c r="A54" s="44" t="s">
        <v>54</v>
      </c>
      <c r="B54" s="29" t="s">
        <v>21</v>
      </c>
      <c r="C54" s="29" t="s">
        <v>21</v>
      </c>
      <c r="D54" s="29" t="s">
        <v>21</v>
      </c>
      <c r="E54" s="29" t="s">
        <v>21</v>
      </c>
      <c r="F54" s="29" t="s">
        <v>21</v>
      </c>
      <c r="G54" s="29" t="s">
        <v>21</v>
      </c>
      <c r="H54" s="30" t="s">
        <v>21</v>
      </c>
      <c r="I54" s="30" t="s">
        <v>21</v>
      </c>
      <c r="J54" s="30" t="s">
        <v>21</v>
      </c>
      <c r="K54" s="29" t="s">
        <v>21</v>
      </c>
      <c r="L54" s="29" t="s">
        <v>21</v>
      </c>
      <c r="M54" s="29" t="s">
        <v>21</v>
      </c>
      <c r="N54" s="31" t="s">
        <v>21</v>
      </c>
      <c r="O54" s="31" t="s">
        <v>21</v>
      </c>
      <c r="P54" s="31" t="s">
        <v>21</v>
      </c>
      <c r="Q54" s="29" t="s">
        <v>21</v>
      </c>
      <c r="R54" s="29" t="s">
        <v>21</v>
      </c>
      <c r="S54" s="29" t="s">
        <v>21</v>
      </c>
    </row>
    <row r="55" spans="1:19" ht="42" hidden="1" x14ac:dyDescent="0.25">
      <c r="A55" s="45" t="s">
        <v>55</v>
      </c>
      <c r="B55" s="29" t="s">
        <v>21</v>
      </c>
      <c r="C55" s="29" t="s">
        <v>21</v>
      </c>
      <c r="D55" s="29" t="s">
        <v>21</v>
      </c>
      <c r="E55" s="29" t="s">
        <v>21</v>
      </c>
      <c r="F55" s="29" t="s">
        <v>21</v>
      </c>
      <c r="G55" s="29" t="s">
        <v>21</v>
      </c>
      <c r="H55" s="30" t="s">
        <v>21</v>
      </c>
      <c r="I55" s="30" t="s">
        <v>21</v>
      </c>
      <c r="J55" s="30" t="s">
        <v>21</v>
      </c>
      <c r="K55" s="29" t="s">
        <v>21</v>
      </c>
      <c r="L55" s="29" t="s">
        <v>21</v>
      </c>
      <c r="M55" s="29" t="s">
        <v>21</v>
      </c>
      <c r="N55" s="31" t="s">
        <v>21</v>
      </c>
      <c r="O55" s="31" t="s">
        <v>21</v>
      </c>
      <c r="P55" s="31" t="s">
        <v>21</v>
      </c>
      <c r="Q55" s="29" t="s">
        <v>21</v>
      </c>
      <c r="R55" s="29" t="s">
        <v>21</v>
      </c>
      <c r="S55" s="29" t="s">
        <v>21</v>
      </c>
    </row>
    <row r="56" spans="1:19" hidden="1" x14ac:dyDescent="0.25">
      <c r="A56" s="46" t="s">
        <v>56</v>
      </c>
      <c r="B56" s="29" t="s">
        <v>21</v>
      </c>
      <c r="C56" s="29" t="s">
        <v>21</v>
      </c>
      <c r="D56" s="29" t="s">
        <v>21</v>
      </c>
      <c r="E56" s="29" t="s">
        <v>21</v>
      </c>
      <c r="F56" s="29" t="s">
        <v>21</v>
      </c>
      <c r="G56" s="29" t="s">
        <v>21</v>
      </c>
      <c r="H56" s="30" t="s">
        <v>21</v>
      </c>
      <c r="I56" s="30" t="s">
        <v>21</v>
      </c>
      <c r="J56" s="30" t="s">
        <v>21</v>
      </c>
      <c r="K56" s="29" t="s">
        <v>21</v>
      </c>
      <c r="L56" s="29" t="s">
        <v>21</v>
      </c>
      <c r="M56" s="29" t="s">
        <v>21</v>
      </c>
      <c r="N56" s="31" t="s">
        <v>21</v>
      </c>
      <c r="O56" s="31" t="s">
        <v>21</v>
      </c>
      <c r="P56" s="31" t="s">
        <v>21</v>
      </c>
      <c r="Q56" s="29" t="s">
        <v>21</v>
      </c>
      <c r="R56" s="29" t="s">
        <v>21</v>
      </c>
      <c r="S56" s="29" t="s">
        <v>21</v>
      </c>
    </row>
    <row r="57" spans="1:19" ht="40.5" hidden="1" customHeight="1" x14ac:dyDescent="0.25">
      <c r="A57" s="43" t="s">
        <v>57</v>
      </c>
      <c r="B57" s="29">
        <v>10095.601000000001</v>
      </c>
      <c r="C57" s="29">
        <v>6600</v>
      </c>
      <c r="D57" s="29">
        <v>3495.6010000000001</v>
      </c>
      <c r="E57" s="29">
        <v>8699.2000000000007</v>
      </c>
      <c r="F57" s="29">
        <v>7050</v>
      </c>
      <c r="G57" s="29">
        <v>1949.2</v>
      </c>
      <c r="H57" s="30">
        <v>116.05200000000001</v>
      </c>
      <c r="I57" s="30">
        <v>93.617000000000004</v>
      </c>
      <c r="J57" s="30">
        <v>179.33500000000001</v>
      </c>
      <c r="K57" s="29">
        <v>11804.106</v>
      </c>
      <c r="L57" s="29">
        <v>7248.8</v>
      </c>
      <c r="M57" s="29">
        <v>4555.3059999999996</v>
      </c>
      <c r="N57" s="31">
        <v>85.525999999999996</v>
      </c>
      <c r="O57" s="31">
        <v>91.05</v>
      </c>
      <c r="P57" s="31">
        <v>76.736999999999995</v>
      </c>
      <c r="Q57" s="29">
        <v>-1708.5050000000001</v>
      </c>
      <c r="R57" s="29">
        <v>-648.79999999999995</v>
      </c>
      <c r="S57" s="29">
        <v>-1059.7049999999999</v>
      </c>
    </row>
    <row r="58" spans="1:19" hidden="1" x14ac:dyDescent="0.25">
      <c r="A58" s="47"/>
      <c r="B58" s="29"/>
      <c r="C58" s="29"/>
      <c r="D58" s="29"/>
      <c r="E58" s="29"/>
      <c r="F58" s="29"/>
      <c r="G58" s="29"/>
      <c r="H58" s="30"/>
      <c r="I58" s="30"/>
      <c r="J58" s="30"/>
      <c r="K58" s="29"/>
      <c r="L58" s="29"/>
      <c r="M58" s="29"/>
      <c r="N58" s="31"/>
      <c r="O58" s="31"/>
      <c r="P58" s="31"/>
      <c r="Q58" s="29"/>
      <c r="R58" s="29"/>
      <c r="S58" s="29"/>
    </row>
    <row r="59" spans="1:19" x14ac:dyDescent="0.25">
      <c r="A59" s="55" t="s">
        <v>58</v>
      </c>
      <c r="B59" s="56">
        <f>C59+D59</f>
        <v>2951304.9980000001</v>
      </c>
      <c r="C59" s="56">
        <v>2828665.1170000001</v>
      </c>
      <c r="D59" s="56">
        <f>D24</f>
        <v>122639.88099999999</v>
      </c>
      <c r="E59" s="57">
        <f>F59+G59</f>
        <v>4278174.51</v>
      </c>
      <c r="F59" s="58">
        <v>4102074</v>
      </c>
      <c r="G59" s="58">
        <f>G24</f>
        <v>176100.51</v>
      </c>
      <c r="H59" s="59">
        <f>B59/E59*100</f>
        <v>68.985147546026596</v>
      </c>
      <c r="I59" s="62">
        <f t="shared" ref="I59:J59" si="4">C59/F59*100</f>
        <v>68.956949996513956</v>
      </c>
      <c r="J59" s="62">
        <f t="shared" si="4"/>
        <v>69.641979458208255</v>
      </c>
      <c r="K59" s="60">
        <f>L59+M59</f>
        <v>2636508.6379999998</v>
      </c>
      <c r="L59" s="60">
        <v>2522922.0839999998</v>
      </c>
      <c r="M59" s="60">
        <f>M24</f>
        <v>113586.554</v>
      </c>
      <c r="N59" s="59">
        <f>B59/K59*100</f>
        <v>111.9398948845773</v>
      </c>
      <c r="O59" s="62">
        <f t="shared" ref="O59:P59" si="5">C59/L59*100</f>
        <v>112.11860782142173</v>
      </c>
      <c r="P59" s="62">
        <f t="shared" si="5"/>
        <v>107.97042139336315</v>
      </c>
      <c r="Q59" s="60">
        <f>B59-K59</f>
        <v>314796.36000000034</v>
      </c>
      <c r="R59" s="60">
        <f t="shared" ref="R59:S59" si="6">C59-L59</f>
        <v>305743.03300000029</v>
      </c>
      <c r="S59" s="60">
        <f t="shared" si="6"/>
        <v>9053.3269999999902</v>
      </c>
    </row>
    <row r="60" spans="1:19" x14ac:dyDescent="0.25">
      <c r="F60" s="42"/>
    </row>
  </sheetData>
  <mergeCells count="27">
    <mergeCell ref="Q15:Q16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R15:S15"/>
    <mergeCell ref="B8:S8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201788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9A5F5D0-15B8-4E24-9CC8-5B419EB016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2024-09-17T10:43:04Z</cp:lastPrinted>
  <dcterms:created xsi:type="dcterms:W3CDTF">2024-09-17T09:27:02Z</dcterms:created>
  <dcterms:modified xsi:type="dcterms:W3CDTF">2024-09-18T05:51:57Z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