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4\Ноябрь\"/>
    </mc:Choice>
  </mc:AlternateContent>
  <bookViews>
    <workbookView xWindow="0" yWindow="0" windowWidth="28800" windowHeight="12045"/>
  </bookViews>
  <sheets>
    <sheet name="Отчет" sheetId="2" r:id="rId1"/>
  </sheets>
  <calcPr calcId="162913"/>
</workbook>
</file>

<file path=xl/calcChain.xml><?xml version="1.0" encoding="utf-8"?>
<calcChain xmlns="http://schemas.openxmlformats.org/spreadsheetml/2006/main">
  <c r="O19" i="2" l="1"/>
  <c r="P19" i="2"/>
  <c r="N19" i="2"/>
  <c r="I19" i="2"/>
  <c r="J19" i="2"/>
  <c r="H19" i="2"/>
  <c r="C19" i="2"/>
  <c r="D19" i="2"/>
  <c r="E19" i="2"/>
  <c r="F19" i="2"/>
  <c r="G19" i="2"/>
  <c r="K19" i="2"/>
  <c r="L19" i="2"/>
  <c r="M19" i="2"/>
  <c r="Q19" i="2"/>
  <c r="R19" i="2"/>
  <c r="S19" i="2"/>
  <c r="B19" i="2"/>
  <c r="R60" i="2"/>
  <c r="O60" i="2"/>
  <c r="M60" i="2"/>
  <c r="K60" i="2" s="1"/>
  <c r="I60" i="2"/>
  <c r="G60" i="2"/>
  <c r="E60" i="2" s="1"/>
  <c r="D60" i="2"/>
  <c r="S60" i="2" s="1"/>
  <c r="B60" i="2"/>
  <c r="H60" i="2" s="1"/>
  <c r="N60" i="2" l="1"/>
  <c r="Q60" i="2"/>
  <c r="J60" i="2"/>
  <c r="P60" i="2"/>
</calcChain>
</file>

<file path=xl/sharedStrings.xml><?xml version="1.0" encoding="utf-8"?>
<sst xmlns="http://schemas.openxmlformats.org/spreadsheetml/2006/main" count="247" uniqueCount="61">
  <si>
    <t>Анализ поступлений налоговых и неналоговых доходов в консолидированный бюджет Республики Алтай</t>
  </si>
  <si>
    <t>по состоянию на  1 декабря 2024 г.</t>
  </si>
  <si>
    <t>Республика Алтай</t>
  </si>
  <si>
    <t>Наименование показателя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</si>
  <si>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</si>
  <si>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</si>
  <si>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</si>
  <si>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</si>
  <si>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</si>
  <si>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</si>
  <si>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</si>
  <si>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</si>
  <si>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</si>
  <si>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</si>
  <si>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</si>
  <si>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</si>
  <si>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</si>
  <si>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НАЛОГОВЫЕ И НЕНАЛОГОВЫЕ ДОХОДЫ</t>
  </si>
  <si>
    <t>НАЛОГОВЫЕ ДОХОДЫ</t>
  </si>
  <si>
    <t>Налог на прибыль организаций</t>
  </si>
  <si>
    <t xml:space="preserve"> -</t>
  </si>
  <si>
    <t>Налог на доходы физических лиц</t>
  </si>
  <si>
    <t>АКЦИЗЫ ПО ПОДАКЦИЗНЫМ ТОВАРАМ</t>
  </si>
  <si>
    <t>акцизы нанефтепродукты</t>
  </si>
  <si>
    <t>в тч. на нефтепродукты (дрожный фонд)</t>
  </si>
  <si>
    <t>в тч. на нефтепродукты (БКД)</t>
  </si>
  <si>
    <t xml:space="preserve">        на алкогольную продукцию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</si>
  <si>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</si>
  <si>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</si>
  <si>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</si>
  <si>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</si>
  <si>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</si>
  <si>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</si>
  <si>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</si>
  <si>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</si>
  <si>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</si>
  <si>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</si>
  <si>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</si>
  <si>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</si>
  <si>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 (в т.ч. Налог на добычу полезных ископаемых)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</si>
  <si>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</si>
  <si>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</si>
  <si>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</si>
  <si>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Неналоговые доходы без невыясненных поступлений 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</si>
  <si>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</si>
  <si>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</si>
  <si>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</si>
  <si>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</si>
  <si>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</si>
  <si>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</si>
  <si>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</si>
  <si>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в т.ч.Невыясненные поступления</t>
  </si>
  <si>
    <t>прочие неналоговые доходы</t>
  </si>
  <si>
    <t>самообложения граждан, зачисляемые в бюджеты сельских поселений</t>
  </si>
  <si>
    <t>Инициативные платежи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</si>
  <si>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</si>
  <si>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Кроме того:</t>
  </si>
  <si>
    <t>ПРОЧИЕ БЕЗВОЗМЕЗДНЫЕ ПОСТУПЛЕНИЯ</t>
  </si>
  <si>
    <t>НАЛОГОВЫЕ И НЕНАЛОГОВЫЕ ДОХОДЫ безучета ДФ</t>
  </si>
  <si>
    <t>Дорожный фонд</t>
  </si>
  <si>
    <t>Единица измерения:   тыс.руб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</si>
</sst>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0_р_."/>
    <numFmt numFmtId="165" formatCode="#,##0.000"/>
    <numFmt numFmtId="166" formatCode="#,##0.0"/>
    <numFmt numFmtId="167" formatCode="#,##0.0_р_."/>
    <numFmt numFmtId="168" formatCode="_-* #,##0.00_р_._-;\-* #,##0.00_р_._-;_-* &quot;-&quot;??_р_._-;_-@_-"/>
    <numFmt numFmtId="169" formatCode="#,##0.000\ _₽"/>
  </numFmts>
  <fonts count="3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9"/>
      <color rgb="FF000000"/>
      <name val="Times New Roman"/>
      <family val="1"/>
      <charset val="204"/>
    </font>
    <font>
      <sz val="8"/>
      <name val="Arial Cyr"/>
      <charset val="204"/>
    </font>
    <font>
      <b/>
      <i/>
      <sz val="9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name val="Arial Cyr"/>
      <charset val="204"/>
    </font>
    <font>
      <b/>
      <sz val="8"/>
      <color theme="1" tint="4.9989318521683403E-2"/>
      <name val="Times New Roman"/>
      <family val="1"/>
      <charset val="204"/>
    </font>
    <font>
      <sz val="8"/>
      <color theme="1" tint="4.9989318521683403E-2"/>
      <name val="Times New Roman"/>
      <family val="1"/>
      <charset val="204"/>
    </font>
    <font>
      <i/>
      <sz val="11"/>
      <name val="Calibri"/>
      <family val="2"/>
      <scheme val="minor"/>
    </font>
    <font>
      <b/>
      <i/>
      <sz val="8"/>
      <color rgb="FF000000"/>
      <name val="Times New Roman"/>
      <family val="1"/>
      <charset val="204"/>
    </font>
    <font>
      <b/>
      <i/>
      <sz val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rgb="FFFEE4C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165" fontId="23" fillId="0" borderId="3">
      <alignment horizontal="right" shrinkToFit="1"/>
    </xf>
    <xf numFmtId="0" fontId="27" fillId="0" borderId="1"/>
    <xf numFmtId="168" fontId="33" fillId="0" borderId="1" applyFont="0" applyFill="0" applyBorder="0" applyAlignment="0" applyProtection="0"/>
  </cellStyleXfs>
  <cellXfs count="76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49" fontId="1" fillId="0" borderId="2" xfId="17" applyNumberFormat="1" applyProtection="1"/>
    <xf numFmtId="0" fontId="8" fillId="2" borderId="3" xfId="18" applyNumberFormat="1" applyProtection="1">
      <alignment horizontal="center" vertical="center" wrapText="1"/>
    </xf>
    <xf numFmtId="0" fontId="8" fillId="2" borderId="5" xfId="20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0" fontId="16" fillId="0" borderId="1" xfId="2" applyNumberFormat="1" applyFont="1" applyProtection="1"/>
    <xf numFmtId="0" fontId="19" fillId="0" borderId="1" xfId="7" applyNumberFormat="1" applyFont="1" applyProtection="1">
      <alignment horizontal="left"/>
    </xf>
    <xf numFmtId="49" fontId="18" fillId="0" borderId="1" xfId="10" applyNumberFormat="1" applyFont="1" applyProtection="1">
      <alignment horizontal="center" wrapText="1"/>
    </xf>
    <xf numFmtId="49" fontId="18" fillId="0" borderId="1" xfId="10" applyFont="1">
      <alignment horizontal="center" wrapText="1"/>
    </xf>
    <xf numFmtId="0" fontId="18" fillId="0" borderId="1" xfId="15" applyNumberFormat="1" applyFont="1" applyProtection="1">
      <alignment horizontal="center" vertical="center" wrapText="1"/>
    </xf>
    <xf numFmtId="0" fontId="18" fillId="0" borderId="1" xfId="15" applyFont="1">
      <alignment horizontal="center" vertical="center" wrapText="1"/>
    </xf>
    <xf numFmtId="0" fontId="17" fillId="0" borderId="1" xfId="16" applyNumberFormat="1" applyFont="1" applyProtection="1"/>
    <xf numFmtId="2" fontId="21" fillId="5" borderId="3" xfId="18" applyNumberFormat="1" applyFont="1" applyFill="1" applyProtection="1">
      <alignment horizontal="center" vertical="center" wrapText="1"/>
    </xf>
    <xf numFmtId="2" fontId="21" fillId="5" borderId="3" xfId="18" applyNumberFormat="1" applyFont="1" applyFill="1">
      <alignment horizontal="center" vertical="center" wrapText="1"/>
    </xf>
    <xf numFmtId="0" fontId="21" fillId="5" borderId="3" xfId="18" applyNumberFormat="1" applyFont="1" applyFill="1" applyProtection="1">
      <alignment horizontal="center" vertical="center" wrapText="1"/>
    </xf>
    <xf numFmtId="0" fontId="21" fillId="5" borderId="3" xfId="18" applyFont="1" applyFill="1">
      <alignment horizontal="center" vertical="center" wrapText="1"/>
    </xf>
    <xf numFmtId="0" fontId="21" fillId="5" borderId="3" xfId="18" applyNumberFormat="1" applyFont="1" applyFill="1" applyProtection="1">
      <alignment horizontal="center" vertical="center" wrapText="1"/>
    </xf>
    <xf numFmtId="0" fontId="21" fillId="5" borderId="6" xfId="22" applyNumberFormat="1" applyFont="1" applyFill="1" applyProtection="1">
      <alignment horizontal="center" vertical="center" wrapText="1"/>
    </xf>
    <xf numFmtId="164" fontId="22" fillId="6" borderId="3" xfId="24" applyNumberFormat="1" applyFont="1" applyFill="1" applyProtection="1">
      <alignment vertical="top" wrapText="1"/>
    </xf>
    <xf numFmtId="165" fontId="22" fillId="6" borderId="3" xfId="26" applyNumberFormat="1" applyFont="1" applyFill="1" applyProtection="1">
      <alignment horizontal="right" shrinkToFit="1"/>
    </xf>
    <xf numFmtId="0" fontId="25" fillId="0" borderId="0" xfId="0" applyFont="1" applyProtection="1">
      <protection locked="0"/>
    </xf>
    <xf numFmtId="164" fontId="22" fillId="7" borderId="3" xfId="24" applyNumberFormat="1" applyFont="1" applyFill="1" applyProtection="1">
      <alignment vertical="top" wrapText="1"/>
    </xf>
    <xf numFmtId="165" fontId="22" fillId="7" borderId="3" xfId="50" applyNumberFormat="1" applyFont="1" applyFill="1" applyAlignment="1" applyProtection="1">
      <alignment horizontal="center" vertical="center" shrinkToFit="1"/>
    </xf>
    <xf numFmtId="164" fontId="22" fillId="6" borderId="3" xfId="27" applyNumberFormat="1" applyFont="1" applyFill="1" applyProtection="1">
      <alignment vertical="top" wrapText="1"/>
    </xf>
    <xf numFmtId="165" fontId="23" fillId="0" borderId="3" xfId="50" applyNumberFormat="1" applyFont="1" applyProtection="1">
      <alignment horizontal="right" shrinkToFit="1"/>
    </xf>
    <xf numFmtId="164" fontId="22" fillId="6" borderId="3" xfId="29" applyNumberFormat="1" applyFont="1" applyFill="1" applyProtection="1">
      <alignment vertical="top" wrapText="1"/>
    </xf>
    <xf numFmtId="165" fontId="22" fillId="6" borderId="3" xfId="50" applyNumberFormat="1" applyFont="1" applyFill="1" applyProtection="1">
      <alignment horizontal="right" shrinkToFit="1"/>
    </xf>
    <xf numFmtId="167" fontId="28" fillId="7" borderId="8" xfId="51" applyNumberFormat="1" applyFont="1" applyFill="1" applyBorder="1" applyAlignment="1">
      <alignment vertical="center"/>
    </xf>
    <xf numFmtId="164" fontId="11" fillId="0" borderId="3" xfId="32" applyNumberFormat="1" applyFill="1" applyProtection="1">
      <alignment vertical="top" wrapText="1"/>
    </xf>
    <xf numFmtId="165" fontId="23" fillId="0" borderId="3" xfId="26" applyNumberFormat="1" applyFont="1" applyFill="1" applyProtection="1">
      <alignment horizontal="right" shrinkToFit="1"/>
    </xf>
    <xf numFmtId="164" fontId="23" fillId="0" borderId="3" xfId="29" applyNumberFormat="1" applyFont="1" applyProtection="1">
      <alignment vertical="top" wrapText="1"/>
    </xf>
    <xf numFmtId="165" fontId="23" fillId="0" borderId="3" xfId="34" applyNumberFormat="1" applyFont="1" applyProtection="1">
      <alignment horizontal="right" shrinkToFit="1"/>
    </xf>
    <xf numFmtId="164" fontId="29" fillId="0" borderId="3" xfId="29" applyNumberFormat="1" applyFont="1" applyProtection="1">
      <alignment vertical="top" wrapText="1"/>
    </xf>
    <xf numFmtId="164" fontId="30" fillId="6" borderId="3" xfId="36" applyNumberFormat="1" applyFont="1" applyFill="1" applyProtection="1">
      <alignment vertical="top" wrapText="1"/>
    </xf>
    <xf numFmtId="164" fontId="31" fillId="0" borderId="3" xfId="37" applyNumberFormat="1" applyFont="1" applyFill="1" applyProtection="1">
      <alignment vertical="top" wrapText="1"/>
    </xf>
    <xf numFmtId="164" fontId="31" fillId="0" borderId="3" xfId="39" applyNumberFormat="1" applyFont="1" applyProtection="1">
      <alignment vertical="top" wrapText="1"/>
    </xf>
    <xf numFmtId="0" fontId="0" fillId="0" borderId="0" xfId="0" applyFill="1" applyProtection="1">
      <protection locked="0"/>
    </xf>
    <xf numFmtId="164" fontId="31" fillId="0" borderId="3" xfId="40" applyNumberFormat="1" applyFont="1" applyProtection="1">
      <alignment horizontal="left" vertical="top" wrapText="1"/>
    </xf>
    <xf numFmtId="164" fontId="31" fillId="0" borderId="3" xfId="41" applyNumberFormat="1" applyFont="1" applyAlignment="1" applyProtection="1">
      <alignment horizontal="left" vertical="top" wrapText="1"/>
    </xf>
    <xf numFmtId="164" fontId="31" fillId="0" borderId="3" xfId="41" applyNumberFormat="1" applyFont="1" applyProtection="1">
      <alignment horizontal="left" vertical="top"/>
    </xf>
    <xf numFmtId="164" fontId="31" fillId="0" borderId="3" xfId="29" applyNumberFormat="1" applyFont="1" applyProtection="1">
      <alignment vertical="top" wrapText="1"/>
    </xf>
    <xf numFmtId="164" fontId="32" fillId="0" borderId="3" xfId="42" applyNumberFormat="1" applyFont="1" applyProtection="1">
      <alignment vertical="top" wrapText="1"/>
    </xf>
    <xf numFmtId="164" fontId="30" fillId="7" borderId="8" xfId="24" applyNumberFormat="1" applyFont="1" applyFill="1" applyBorder="1" applyProtection="1">
      <alignment vertical="top" wrapText="1"/>
    </xf>
    <xf numFmtId="169" fontId="34" fillId="7" borderId="8" xfId="52" applyNumberFormat="1" applyFont="1" applyFill="1" applyBorder="1" applyAlignment="1">
      <alignment vertical="center"/>
    </xf>
    <xf numFmtId="169" fontId="35" fillId="7" borderId="8" xfId="52" applyNumberFormat="1" applyFont="1" applyFill="1" applyBorder="1" applyAlignment="1">
      <alignment vertical="center"/>
    </xf>
    <xf numFmtId="166" fontId="24" fillId="8" borderId="5" xfId="26" applyNumberFormat="1" applyFont="1" applyFill="1" applyBorder="1" applyProtection="1">
      <alignment horizontal="right" shrinkToFit="1"/>
    </xf>
    <xf numFmtId="166" fontId="26" fillId="8" borderId="5" xfId="26" applyNumberFormat="1" applyFont="1" applyFill="1" applyBorder="1" applyProtection="1">
      <alignment horizontal="right" shrinkToFit="1"/>
    </xf>
    <xf numFmtId="164" fontId="29" fillId="7" borderId="8" xfId="29" applyNumberFormat="1" applyFont="1" applyFill="1" applyBorder="1" applyProtection="1">
      <alignment vertical="top" wrapText="1"/>
    </xf>
    <xf numFmtId="165" fontId="0" fillId="0" borderId="0" xfId="0" applyNumberFormat="1" applyProtection="1">
      <protection locked="0"/>
    </xf>
    <xf numFmtId="0" fontId="36" fillId="0" borderId="0" xfId="0" applyFont="1" applyProtection="1">
      <protection locked="0"/>
    </xf>
    <xf numFmtId="166" fontId="37" fillId="6" borderId="3" xfId="26" applyNumberFormat="1" applyFont="1" applyFill="1" applyProtection="1">
      <alignment horizontal="right" shrinkToFit="1"/>
    </xf>
    <xf numFmtId="166" fontId="21" fillId="5" borderId="3" xfId="26" applyNumberFormat="1" applyFont="1" applyFill="1" applyProtection="1">
      <alignment horizontal="right" shrinkToFit="1"/>
    </xf>
    <xf numFmtId="167" fontId="38" fillId="7" borderId="8" xfId="51" applyNumberFormat="1" applyFont="1" applyFill="1" applyBorder="1" applyAlignment="1">
      <alignment vertical="center"/>
    </xf>
    <xf numFmtId="166" fontId="21" fillId="5" borderId="3" xfId="35" applyNumberFormat="1" applyFont="1" applyFill="1" applyProtection="1">
      <alignment horizontal="right" shrinkToFit="1"/>
    </xf>
    <xf numFmtId="166" fontId="21" fillId="3" borderId="3" xfId="26" applyNumberFormat="1" applyFont="1" applyProtection="1">
      <alignment horizontal="right" shrinkToFit="1"/>
    </xf>
    <xf numFmtId="164" fontId="29" fillId="0" borderId="3" xfId="37" applyNumberFormat="1" applyFont="1" applyFill="1" applyProtection="1">
      <alignment vertical="top" wrapText="1"/>
    </xf>
    <xf numFmtId="164" fontId="20" fillId="0" borderId="3" xfId="29" applyNumberFormat="1" applyFont="1" applyProtection="1">
      <alignment vertical="top" wrapText="1"/>
    </xf>
  </cellXfs>
  <cellStyles count="53">
    <cellStyle name="br" xfId="45"/>
    <cellStyle name="col" xfId="44"/>
    <cellStyle name="st48" xfId="15"/>
    <cellStyle name="style0" xfId="46"/>
    <cellStyle name="td" xfId="47"/>
    <cellStyle name="tr" xfId="43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0 2" xfId="50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  <cellStyle name="Обычный_Лист1" xfId="51"/>
    <cellStyle name="Финансовый 2" xfId="52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topLeftCell="A5" zoomScaleNormal="100" zoomScaleSheetLayoutView="100" workbookViewId="0">
      <selection activeCell="A50" sqref="A50"/>
    </sheetView>
  </sheetViews>
  <sheetFormatPr defaultColWidth="31" defaultRowHeight="15" x14ac:dyDescent="0.25"/>
  <cols>
    <col min="1" max="1" width="25.7109375" style="1" customWidth="1"/>
    <col min="2" max="2" width="12.85546875" style="1" customWidth="1"/>
    <col min="3" max="3" width="11.85546875" style="1" customWidth="1"/>
    <col min="4" max="4" width="10.7109375" style="1" customWidth="1"/>
    <col min="5" max="5" width="12.5703125" style="1" customWidth="1"/>
    <col min="6" max="6" width="13" style="1" customWidth="1"/>
    <col min="7" max="7" width="11.28515625" style="1" customWidth="1"/>
    <col min="8" max="8" width="7.140625" style="68" customWidth="1"/>
    <col min="9" max="9" width="8" style="68" customWidth="1"/>
    <col min="10" max="10" width="5.7109375" style="68" customWidth="1"/>
    <col min="11" max="11" width="12.140625" style="1" customWidth="1"/>
    <col min="12" max="12" width="10.85546875" style="1" customWidth="1"/>
    <col min="13" max="13" width="11.140625" style="1" customWidth="1"/>
    <col min="14" max="14" width="6.42578125" style="1" customWidth="1"/>
    <col min="15" max="15" width="7" style="1" customWidth="1"/>
    <col min="16" max="16" width="6.140625" style="1" customWidth="1"/>
    <col min="17" max="18" width="10.85546875" style="1" customWidth="1"/>
    <col min="19" max="19" width="10.28515625" style="1" customWidth="1"/>
    <col min="20" max="16384" width="31" style="1"/>
  </cols>
  <sheetData>
    <row r="1" spans="1:19" hidden="1" x14ac:dyDescent="0.25">
      <c r="A1" s="2"/>
      <c r="B1" s="3"/>
      <c r="C1" s="3"/>
      <c r="D1" s="3"/>
      <c r="E1" s="3"/>
      <c r="F1" s="3"/>
      <c r="G1" s="3"/>
      <c r="H1" s="24"/>
      <c r="I1" s="24"/>
      <c r="J1" s="24"/>
      <c r="K1" s="3"/>
      <c r="L1" s="3"/>
      <c r="M1" s="3"/>
      <c r="N1" s="3"/>
      <c r="O1" s="4"/>
      <c r="P1" s="4"/>
      <c r="Q1" s="4"/>
      <c r="R1" s="14"/>
      <c r="S1" s="15"/>
    </row>
    <row r="2" spans="1:19" hidden="1" x14ac:dyDescent="0.25">
      <c r="A2" s="2"/>
      <c r="B2" s="3"/>
      <c r="C2" s="3"/>
      <c r="D2" s="3"/>
      <c r="E2" s="3"/>
      <c r="F2" s="3"/>
      <c r="G2" s="3"/>
      <c r="H2" s="24"/>
      <c r="I2" s="24"/>
      <c r="J2" s="24"/>
      <c r="K2" s="3"/>
      <c r="L2" s="3"/>
      <c r="M2" s="3"/>
      <c r="N2" s="3"/>
      <c r="O2" s="4"/>
      <c r="P2" s="4"/>
      <c r="Q2" s="4"/>
      <c r="R2" s="16"/>
      <c r="S2" s="17"/>
    </row>
    <row r="3" spans="1:19" ht="18.75" hidden="1" x14ac:dyDescent="0.3">
      <c r="A3" s="2"/>
      <c r="B3" s="6"/>
      <c r="C3" s="6"/>
      <c r="D3" s="6"/>
      <c r="E3" s="6"/>
      <c r="F3" s="6"/>
      <c r="G3" s="6"/>
      <c r="H3" s="25"/>
      <c r="I3" s="25"/>
      <c r="J3" s="25"/>
      <c r="K3" s="6"/>
      <c r="L3" s="6"/>
      <c r="M3" s="6"/>
      <c r="N3" s="6"/>
      <c r="O3" s="4"/>
      <c r="P3" s="4"/>
      <c r="Q3" s="4"/>
      <c r="R3" s="14"/>
      <c r="S3" s="15"/>
    </row>
    <row r="4" spans="1:19" ht="18.75" hidden="1" x14ac:dyDescent="0.3">
      <c r="A4" s="2"/>
      <c r="B4" s="6"/>
      <c r="C4" s="6"/>
      <c r="D4" s="6"/>
      <c r="E4" s="6"/>
      <c r="F4" s="6"/>
      <c r="G4" s="6"/>
      <c r="H4" s="25"/>
      <c r="I4" s="25"/>
      <c r="J4" s="25"/>
      <c r="K4" s="6"/>
      <c r="L4" s="6"/>
      <c r="M4" s="6"/>
      <c r="N4" s="6"/>
      <c r="O4" s="4"/>
      <c r="P4" s="4"/>
      <c r="Q4" s="4"/>
      <c r="R4" s="4"/>
      <c r="S4" s="5"/>
    </row>
    <row r="5" spans="1:19" ht="18.75" x14ac:dyDescent="0.3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18.75" hidden="1" x14ac:dyDescent="0.3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18.75" x14ac:dyDescent="0.3">
      <c r="A7" s="26" t="s">
        <v>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</row>
    <row r="8" spans="1:19" ht="15.75" hidden="1" x14ac:dyDescent="0.25">
      <c r="A8" s="7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18.75" hidden="1" x14ac:dyDescent="0.25">
      <c r="A9" s="8"/>
      <c r="B9" s="3"/>
      <c r="C9" s="3"/>
      <c r="D9" s="3"/>
      <c r="E9" s="28" t="s">
        <v>2</v>
      </c>
      <c r="F9" s="29"/>
      <c r="G9" s="29"/>
      <c r="H9" s="24"/>
      <c r="I9" s="24"/>
      <c r="J9" s="24"/>
      <c r="K9" s="3"/>
      <c r="L9" s="3"/>
      <c r="M9" s="3"/>
      <c r="N9" s="3"/>
      <c r="O9" s="3"/>
      <c r="P9" s="3"/>
      <c r="Q9" s="3"/>
      <c r="R9" s="3"/>
      <c r="S9" s="3"/>
    </row>
    <row r="10" spans="1:19" hidden="1" x14ac:dyDescent="0.25">
      <c r="A10" s="2"/>
      <c r="B10" s="3"/>
      <c r="C10" s="3"/>
      <c r="D10" s="3"/>
      <c r="E10" s="3"/>
      <c r="F10" s="3"/>
      <c r="G10" s="3"/>
      <c r="H10" s="24"/>
      <c r="I10" s="24"/>
      <c r="J10" s="24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30" t="s">
        <v>60</v>
      </c>
      <c r="B11" s="3"/>
      <c r="C11" s="3"/>
      <c r="D11" s="3"/>
      <c r="E11" s="3"/>
      <c r="F11" s="3"/>
      <c r="G11" s="3"/>
      <c r="H11" s="24"/>
      <c r="I11" s="24"/>
      <c r="J11" s="24"/>
      <c r="K11" s="3"/>
      <c r="L11" s="3"/>
      <c r="M11" s="3"/>
      <c r="N11" s="3"/>
      <c r="O11" s="3"/>
      <c r="P11" s="3"/>
      <c r="Q11" s="3"/>
      <c r="R11" s="3"/>
      <c r="S11" s="3"/>
    </row>
    <row r="12" spans="1:19" x14ac:dyDescent="0.25">
      <c r="A12" s="9"/>
      <c r="B12" s="3"/>
      <c r="C12" s="3"/>
      <c r="D12" s="3"/>
      <c r="E12" s="3"/>
      <c r="F12" s="3"/>
      <c r="G12" s="3"/>
      <c r="H12" s="24"/>
      <c r="I12" s="24"/>
      <c r="J12" s="24"/>
      <c r="K12" s="3"/>
      <c r="L12" s="3"/>
      <c r="M12" s="3"/>
      <c r="N12" s="3"/>
      <c r="O12" s="3"/>
      <c r="P12" s="3"/>
      <c r="Q12" s="3"/>
      <c r="R12" s="3"/>
      <c r="S12" s="3"/>
    </row>
    <row r="13" spans="1:19" ht="15" customHeight="1" x14ac:dyDescent="0.25">
      <c r="A13" s="22" t="s">
        <v>3</v>
      </c>
      <c r="B13" s="22" t="s">
        <v>4</v>
      </c>
      <c r="C13" s="23"/>
      <c r="D13" s="23"/>
      <c r="E13" s="22" t="s">
        <v>5</v>
      </c>
      <c r="F13" s="23"/>
      <c r="G13" s="23"/>
      <c r="H13" s="31" t="s">
        <v>6</v>
      </c>
      <c r="I13" s="32"/>
      <c r="J13" s="32"/>
      <c r="K13" s="22" t="s">
        <v>7</v>
      </c>
      <c r="L13" s="23"/>
      <c r="M13" s="23"/>
      <c r="N13" s="31" t="s">
        <v>8</v>
      </c>
      <c r="O13" s="32"/>
      <c r="P13" s="32"/>
      <c r="Q13" s="22" t="s">
        <v>9</v>
      </c>
      <c r="R13" s="23"/>
      <c r="S13" s="23"/>
    </row>
    <row r="14" spans="1:19" x14ac:dyDescent="0.25">
      <c r="A14" s="23"/>
      <c r="B14" s="23"/>
      <c r="C14" s="23"/>
      <c r="D14" s="23"/>
      <c r="E14" s="23"/>
      <c r="F14" s="23"/>
      <c r="G14" s="23"/>
      <c r="H14" s="32"/>
      <c r="I14" s="32"/>
      <c r="J14" s="32"/>
      <c r="K14" s="23"/>
      <c r="L14" s="23"/>
      <c r="M14" s="23"/>
      <c r="N14" s="32"/>
      <c r="O14" s="32"/>
      <c r="P14" s="32"/>
      <c r="Q14" s="23"/>
      <c r="R14" s="23"/>
      <c r="S14" s="23"/>
    </row>
    <row r="15" spans="1:19" ht="15" customHeight="1" x14ac:dyDescent="0.25">
      <c r="A15" s="23"/>
      <c r="B15" s="22" t="s">
        <v>10</v>
      </c>
      <c r="C15" s="22" t="s">
        <v>11</v>
      </c>
      <c r="D15" s="23"/>
      <c r="E15" s="22" t="s">
        <v>10</v>
      </c>
      <c r="F15" s="22" t="s">
        <v>11</v>
      </c>
      <c r="G15" s="23"/>
      <c r="H15" s="33" t="s">
        <v>12</v>
      </c>
      <c r="I15" s="33" t="s">
        <v>11</v>
      </c>
      <c r="J15" s="34"/>
      <c r="K15" s="22" t="s">
        <v>12</v>
      </c>
      <c r="L15" s="22" t="s">
        <v>11</v>
      </c>
      <c r="M15" s="23"/>
      <c r="N15" s="33" t="s">
        <v>12</v>
      </c>
      <c r="O15" s="33" t="s">
        <v>11</v>
      </c>
      <c r="P15" s="34"/>
      <c r="Q15" s="22" t="s">
        <v>12</v>
      </c>
      <c r="R15" s="22" t="s">
        <v>11</v>
      </c>
      <c r="S15" s="23"/>
    </row>
    <row r="16" spans="1:19" ht="22.5" x14ac:dyDescent="0.25">
      <c r="A16" s="23"/>
      <c r="B16" s="23"/>
      <c r="C16" s="10" t="s">
        <v>13</v>
      </c>
      <c r="D16" s="10" t="s">
        <v>14</v>
      </c>
      <c r="E16" s="23"/>
      <c r="F16" s="10" t="s">
        <v>15</v>
      </c>
      <c r="G16" s="10" t="s">
        <v>14</v>
      </c>
      <c r="H16" s="34"/>
      <c r="I16" s="35" t="s">
        <v>13</v>
      </c>
      <c r="J16" s="35" t="s">
        <v>16</v>
      </c>
      <c r="K16" s="23"/>
      <c r="L16" s="10" t="s">
        <v>13</v>
      </c>
      <c r="M16" s="10" t="s">
        <v>16</v>
      </c>
      <c r="N16" s="34"/>
      <c r="O16" s="35" t="s">
        <v>13</v>
      </c>
      <c r="P16" s="35" t="s">
        <v>16</v>
      </c>
      <c r="Q16" s="23"/>
      <c r="R16" s="10" t="s">
        <v>13</v>
      </c>
      <c r="S16" s="10" t="s">
        <v>16</v>
      </c>
    </row>
    <row r="17" spans="1:19" ht="15" hidden="1" customHeight="1" x14ac:dyDescent="0.25">
      <c r="A17" s="11">
        <v>1</v>
      </c>
      <c r="B17" s="12">
        <v>3</v>
      </c>
      <c r="C17" s="12">
        <v>4</v>
      </c>
      <c r="D17" s="12">
        <v>5</v>
      </c>
      <c r="E17" s="12">
        <v>6</v>
      </c>
      <c r="F17" s="12">
        <v>7</v>
      </c>
      <c r="G17" s="12">
        <v>8</v>
      </c>
      <c r="H17" s="36">
        <v>9</v>
      </c>
      <c r="I17" s="36">
        <v>10</v>
      </c>
      <c r="J17" s="36">
        <v>11</v>
      </c>
      <c r="K17" s="12">
        <v>12</v>
      </c>
      <c r="L17" s="12">
        <v>13</v>
      </c>
      <c r="M17" s="12">
        <v>14</v>
      </c>
      <c r="N17" s="36">
        <v>15</v>
      </c>
      <c r="O17" s="36">
        <v>16</v>
      </c>
      <c r="P17" s="36">
        <v>17</v>
      </c>
      <c r="Q17" s="12">
        <v>18</v>
      </c>
      <c r="R17" s="12">
        <v>19</v>
      </c>
      <c r="S17" s="12">
        <v>20</v>
      </c>
    </row>
    <row r="18" spans="1:19" s="39" customFormat="1" ht="24.75" customHeight="1" x14ac:dyDescent="0.25">
      <c r="A18" s="37" t="s">
        <v>17</v>
      </c>
      <c r="B18" s="38">
        <v>16157855.942</v>
      </c>
      <c r="C18" s="38">
        <v>11568366.447000001</v>
      </c>
      <c r="D18" s="38">
        <v>4589496.9060000004</v>
      </c>
      <c r="E18" s="38">
        <v>16920957.594000001</v>
      </c>
      <c r="F18" s="38">
        <v>12103479.300000001</v>
      </c>
      <c r="G18" s="38">
        <v>4817916.2939999998</v>
      </c>
      <c r="H18" s="69">
        <v>95.49</v>
      </c>
      <c r="I18" s="69">
        <v>95.578999999999994</v>
      </c>
      <c r="J18" s="69">
        <v>95.259</v>
      </c>
      <c r="K18" s="38">
        <v>13096607.374</v>
      </c>
      <c r="L18" s="38">
        <v>8633312.3230000008</v>
      </c>
      <c r="M18" s="38">
        <v>4463308.6430000002</v>
      </c>
      <c r="N18" s="69">
        <v>123.374</v>
      </c>
      <c r="O18" s="69">
        <v>133.99700000000001</v>
      </c>
      <c r="P18" s="69">
        <v>102.827</v>
      </c>
      <c r="Q18" s="38">
        <v>3061248.568</v>
      </c>
      <c r="R18" s="38">
        <v>2935054.1239999998</v>
      </c>
      <c r="S18" s="38">
        <v>126188.26300000001</v>
      </c>
    </row>
    <row r="19" spans="1:19" s="39" customFormat="1" ht="24.75" customHeight="1" x14ac:dyDescent="0.25">
      <c r="A19" s="40" t="s">
        <v>58</v>
      </c>
      <c r="B19" s="41">
        <f>B18-B60</f>
        <v>12343321.695999999</v>
      </c>
      <c r="C19" s="41">
        <f t="shared" ref="C19:S19" si="0">C18-C60</f>
        <v>7924348.1390000004</v>
      </c>
      <c r="D19" s="41">
        <f t="shared" si="0"/>
        <v>4418980.9680000003</v>
      </c>
      <c r="E19" s="41">
        <f t="shared" si="0"/>
        <v>12409282.284000002</v>
      </c>
      <c r="F19" s="41">
        <f t="shared" si="0"/>
        <v>7770039.7000000011</v>
      </c>
      <c r="G19" s="41">
        <f t="shared" si="0"/>
        <v>4639680.5839999998</v>
      </c>
      <c r="H19" s="71">
        <f>B19*100/E19</f>
        <v>99.468457671520213</v>
      </c>
      <c r="I19" s="71">
        <f t="shared" ref="I19:J19" si="1">C19*100/F19</f>
        <v>101.98594144892206</v>
      </c>
      <c r="J19" s="71">
        <f t="shared" si="1"/>
        <v>95.243215303202433</v>
      </c>
      <c r="K19" s="41">
        <f t="shared" si="0"/>
        <v>9259817.2349999994</v>
      </c>
      <c r="L19" s="41">
        <f t="shared" si="0"/>
        <v>4956990.8230000008</v>
      </c>
      <c r="M19" s="41">
        <f t="shared" si="0"/>
        <v>4302840.0039999997</v>
      </c>
      <c r="N19" s="71">
        <f>B19*100/K19</f>
        <v>133.29984148439837</v>
      </c>
      <c r="O19" s="71">
        <f t="shared" ref="O19:P19" si="2">C19*100/L19</f>
        <v>159.86206999278119</v>
      </c>
      <c r="P19" s="71">
        <f t="shared" si="2"/>
        <v>102.69916994106296</v>
      </c>
      <c r="Q19" s="41">
        <f t="shared" si="0"/>
        <v>3083504.4609999997</v>
      </c>
      <c r="R19" s="41">
        <f t="shared" si="0"/>
        <v>2967357.3159999996</v>
      </c>
      <c r="S19" s="41">
        <f t="shared" si="0"/>
        <v>116140.96400000001</v>
      </c>
    </row>
    <row r="20" spans="1:19" s="39" customFormat="1" ht="24.75" customHeight="1" x14ac:dyDescent="0.25">
      <c r="A20" s="42" t="s">
        <v>18</v>
      </c>
      <c r="B20" s="38">
        <v>14230546.619999999</v>
      </c>
      <c r="C20" s="38">
        <v>10469801.640000001</v>
      </c>
      <c r="D20" s="38">
        <v>3760744.98</v>
      </c>
      <c r="E20" s="38">
        <v>14962851.75</v>
      </c>
      <c r="F20" s="38">
        <v>10936572.300000001</v>
      </c>
      <c r="G20" s="38">
        <v>4026279.45</v>
      </c>
      <c r="H20" s="69">
        <v>95.105999999999995</v>
      </c>
      <c r="I20" s="69">
        <v>95.731999999999999</v>
      </c>
      <c r="J20" s="69">
        <v>93.405000000000001</v>
      </c>
      <c r="K20" s="38">
        <v>11651916.029999999</v>
      </c>
      <c r="L20" s="38">
        <v>7972707.2800000003</v>
      </c>
      <c r="M20" s="38">
        <v>3679208.75</v>
      </c>
      <c r="N20" s="69">
        <v>122.131</v>
      </c>
      <c r="O20" s="69">
        <v>131.321</v>
      </c>
      <c r="P20" s="69">
        <v>102.21599999999999</v>
      </c>
      <c r="Q20" s="38">
        <v>2578630.59</v>
      </c>
      <c r="R20" s="38">
        <v>2497094.36</v>
      </c>
      <c r="S20" s="38">
        <v>81536.23</v>
      </c>
    </row>
    <row r="21" spans="1:19" s="39" customFormat="1" x14ac:dyDescent="0.25">
      <c r="A21" s="13" t="s">
        <v>19</v>
      </c>
      <c r="B21" s="43">
        <v>1622581.503</v>
      </c>
      <c r="C21" s="43">
        <v>1622581.503</v>
      </c>
      <c r="D21" s="43" t="s">
        <v>20</v>
      </c>
      <c r="E21" s="43">
        <v>1561505.3</v>
      </c>
      <c r="F21" s="43">
        <v>1561505.3</v>
      </c>
      <c r="G21" s="43" t="s">
        <v>20</v>
      </c>
      <c r="H21" s="70">
        <v>103.911</v>
      </c>
      <c r="I21" s="70">
        <v>103.911</v>
      </c>
      <c r="J21" s="70" t="s">
        <v>20</v>
      </c>
      <c r="K21" s="43">
        <v>1633412.7549999999</v>
      </c>
      <c r="L21" s="43">
        <v>1633412.7549999999</v>
      </c>
      <c r="M21" s="43" t="s">
        <v>20</v>
      </c>
      <c r="N21" s="70">
        <v>99.337000000000003</v>
      </c>
      <c r="O21" s="70">
        <v>99.337000000000003</v>
      </c>
      <c r="P21" s="70" t="s">
        <v>20</v>
      </c>
      <c r="Q21" s="43">
        <v>-10831.252</v>
      </c>
      <c r="R21" s="43">
        <v>-10831.252</v>
      </c>
      <c r="S21" s="43" t="s">
        <v>20</v>
      </c>
    </row>
    <row r="22" spans="1:19" x14ac:dyDescent="0.25">
      <c r="A22" s="13" t="s">
        <v>21</v>
      </c>
      <c r="B22" s="43">
        <v>5528611.727</v>
      </c>
      <c r="C22" s="43">
        <v>3201396.8739999998</v>
      </c>
      <c r="D22" s="43">
        <v>2327214.8530000001</v>
      </c>
      <c r="E22" s="43">
        <v>6060793.1739999996</v>
      </c>
      <c r="F22" s="43">
        <v>3515712</v>
      </c>
      <c r="G22" s="43">
        <v>2545081.1740000001</v>
      </c>
      <c r="H22" s="70">
        <v>91.218999999999994</v>
      </c>
      <c r="I22" s="70">
        <v>91.06</v>
      </c>
      <c r="J22" s="70">
        <v>91.44</v>
      </c>
      <c r="K22" s="43">
        <v>4172451.128</v>
      </c>
      <c r="L22" s="43">
        <v>2386073.9759999998</v>
      </c>
      <c r="M22" s="43">
        <v>1786377.1510000001</v>
      </c>
      <c r="N22" s="70">
        <v>132.50299999999999</v>
      </c>
      <c r="O22" s="70">
        <v>134.16999999999999</v>
      </c>
      <c r="P22" s="70">
        <v>130.27600000000001</v>
      </c>
      <c r="Q22" s="43">
        <v>1356160.5989999999</v>
      </c>
      <c r="R22" s="43">
        <v>815322.89800000004</v>
      </c>
      <c r="S22" s="43">
        <v>540837.70200000005</v>
      </c>
    </row>
    <row r="23" spans="1:19" ht="24" x14ac:dyDescent="0.25">
      <c r="A23" s="44" t="s">
        <v>22</v>
      </c>
      <c r="B23" s="45">
        <v>3968135.5619999999</v>
      </c>
      <c r="C23" s="45">
        <v>3797619.6239999998</v>
      </c>
      <c r="D23" s="45">
        <v>170515.93799999999</v>
      </c>
      <c r="E23" s="45">
        <v>4247957.71</v>
      </c>
      <c r="F23" s="45">
        <v>4069722</v>
      </c>
      <c r="G23" s="45">
        <v>178235.71</v>
      </c>
      <c r="H23" s="69">
        <v>93.412999999999997</v>
      </c>
      <c r="I23" s="69">
        <v>93.313999999999993</v>
      </c>
      <c r="J23" s="69">
        <v>95.668999999999997</v>
      </c>
      <c r="K23" s="45">
        <v>3639496.858</v>
      </c>
      <c r="L23" s="45">
        <v>3479028.219</v>
      </c>
      <c r="M23" s="45">
        <v>160468.639</v>
      </c>
      <c r="N23" s="69">
        <v>109.03</v>
      </c>
      <c r="O23" s="69">
        <v>109.157</v>
      </c>
      <c r="P23" s="69">
        <v>106.261</v>
      </c>
      <c r="Q23" s="45">
        <v>328638.70400000003</v>
      </c>
      <c r="R23" s="45">
        <v>318591.40500000003</v>
      </c>
      <c r="S23" s="45">
        <v>10047.299000000001</v>
      </c>
    </row>
    <row r="24" spans="1:19" x14ac:dyDescent="0.25">
      <c r="A24" s="40" t="s">
        <v>23</v>
      </c>
      <c r="B24" s="41">
        <v>3765574.0830000001</v>
      </c>
      <c r="C24" s="41">
        <v>3595058.145</v>
      </c>
      <c r="D24" s="41">
        <v>170515.93799999999</v>
      </c>
      <c r="E24" s="41">
        <v>4027305.71</v>
      </c>
      <c r="F24" s="41">
        <v>3849070</v>
      </c>
      <c r="G24" s="41">
        <v>178235.71</v>
      </c>
      <c r="H24" s="71">
        <v>93.501000000000005</v>
      </c>
      <c r="I24" s="71">
        <v>93.400999999999996</v>
      </c>
      <c r="J24" s="71">
        <v>95.668999999999997</v>
      </c>
      <c r="K24" s="41">
        <v>3450411.7390000001</v>
      </c>
      <c r="L24" s="41">
        <v>3289943.1</v>
      </c>
      <c r="M24" s="46">
        <v>160468.639</v>
      </c>
      <c r="N24" s="71">
        <v>109.134</v>
      </c>
      <c r="O24" s="71">
        <v>109.274</v>
      </c>
      <c r="P24" s="71">
        <v>106.261</v>
      </c>
      <c r="Q24" s="41">
        <v>315162.34399999998</v>
      </c>
      <c r="R24" s="41">
        <v>305115.04499999998</v>
      </c>
      <c r="S24" s="41">
        <v>10047.299000000001</v>
      </c>
    </row>
    <row r="25" spans="1:19" s="39" customFormat="1" ht="24" x14ac:dyDescent="0.25">
      <c r="A25" s="47" t="s">
        <v>24</v>
      </c>
      <c r="B25" s="48">
        <v>1136772.135</v>
      </c>
      <c r="C25" s="48">
        <v>966256.19700000004</v>
      </c>
      <c r="D25" s="48">
        <v>170515.93799999999</v>
      </c>
      <c r="E25" s="48">
        <v>1212762.71</v>
      </c>
      <c r="F25" s="48">
        <v>1034527</v>
      </c>
      <c r="G25" s="48">
        <v>178235.71</v>
      </c>
      <c r="H25" s="70">
        <v>93.733999999999995</v>
      </c>
      <c r="I25" s="70">
        <v>93.400999999999996</v>
      </c>
      <c r="J25" s="70">
        <v>95.668999999999997</v>
      </c>
      <c r="K25" s="48">
        <v>1069790.923</v>
      </c>
      <c r="L25" s="48">
        <v>909322.28399999999</v>
      </c>
      <c r="M25" s="48">
        <v>160468.639</v>
      </c>
      <c r="N25" s="70">
        <v>106.261</v>
      </c>
      <c r="O25" s="70">
        <v>106.261</v>
      </c>
      <c r="P25" s="70">
        <v>106.261</v>
      </c>
      <c r="Q25" s="48">
        <v>66981.212</v>
      </c>
      <c r="R25" s="48">
        <v>56933.913</v>
      </c>
      <c r="S25" s="48">
        <v>10047.299000000001</v>
      </c>
    </row>
    <row r="26" spans="1:19" x14ac:dyDescent="0.25">
      <c r="A26" s="47" t="s">
        <v>25</v>
      </c>
      <c r="B26" s="48">
        <v>2628801.9479999999</v>
      </c>
      <c r="C26" s="48">
        <v>2628801.9479999999</v>
      </c>
      <c r="D26" s="48" t="s">
        <v>20</v>
      </c>
      <c r="E26" s="48">
        <v>2814543</v>
      </c>
      <c r="F26" s="48">
        <v>2814543</v>
      </c>
      <c r="G26" s="48" t="s">
        <v>20</v>
      </c>
      <c r="H26" s="70">
        <v>93.400999999999996</v>
      </c>
      <c r="I26" s="70">
        <v>93.400999999999996</v>
      </c>
      <c r="J26" s="70" t="s">
        <v>20</v>
      </c>
      <c r="K26" s="48">
        <v>2380620.8160000001</v>
      </c>
      <c r="L26" s="48">
        <v>2380620.8160000001</v>
      </c>
      <c r="M26" s="48" t="s">
        <v>20</v>
      </c>
      <c r="N26" s="70">
        <v>110.425</v>
      </c>
      <c r="O26" s="70">
        <v>110.425</v>
      </c>
      <c r="P26" s="70" t="s">
        <v>20</v>
      </c>
      <c r="Q26" s="48">
        <v>248181.13200000001</v>
      </c>
      <c r="R26" s="48">
        <v>248181.13200000001</v>
      </c>
      <c r="S26" s="48" t="s">
        <v>20</v>
      </c>
    </row>
    <row r="27" spans="1:19" x14ac:dyDescent="0.25">
      <c r="A27" s="47" t="s">
        <v>26</v>
      </c>
      <c r="B27" s="48">
        <v>202561.48</v>
      </c>
      <c r="C27" s="48">
        <v>202561.48</v>
      </c>
      <c r="D27" s="48" t="s">
        <v>20</v>
      </c>
      <c r="E27" s="48">
        <v>220652</v>
      </c>
      <c r="F27" s="48">
        <v>220652</v>
      </c>
      <c r="G27" s="48" t="s">
        <v>20</v>
      </c>
      <c r="H27" s="70">
        <v>91.801000000000002</v>
      </c>
      <c r="I27" s="70">
        <v>91.801000000000002</v>
      </c>
      <c r="J27" s="70" t="s">
        <v>20</v>
      </c>
      <c r="K27" s="48">
        <v>189085.11900000001</v>
      </c>
      <c r="L27" s="48">
        <v>189085.11900000001</v>
      </c>
      <c r="M27" s="48" t="s">
        <v>20</v>
      </c>
      <c r="N27" s="70">
        <v>107.127</v>
      </c>
      <c r="O27" s="70">
        <v>107.127</v>
      </c>
      <c r="P27" s="70" t="s">
        <v>20</v>
      </c>
      <c r="Q27" s="48">
        <v>13476.361000000001</v>
      </c>
      <c r="R27" s="48">
        <v>13476.361000000001</v>
      </c>
      <c r="S27" s="48" t="s">
        <v>20</v>
      </c>
    </row>
    <row r="28" spans="1:19" ht="24" x14ac:dyDescent="0.25">
      <c r="A28" s="44" t="s">
        <v>27</v>
      </c>
      <c r="B28" s="45">
        <v>1682964.9839999999</v>
      </c>
      <c r="C28" s="45">
        <v>1267192.902</v>
      </c>
      <c r="D28" s="45">
        <v>415772.08199999999</v>
      </c>
      <c r="E28" s="45">
        <v>1594523.453</v>
      </c>
      <c r="F28" s="45">
        <v>1167255</v>
      </c>
      <c r="G28" s="45">
        <v>427268.45299999998</v>
      </c>
      <c r="H28" s="69">
        <v>105.547</v>
      </c>
      <c r="I28" s="69">
        <v>108.562</v>
      </c>
      <c r="J28" s="69">
        <v>97.308999999999997</v>
      </c>
      <c r="K28" s="45">
        <v>1160427.7290000001</v>
      </c>
      <c r="L28" s="45">
        <v>35519.317999999999</v>
      </c>
      <c r="M28" s="45">
        <v>1124908.4099999999</v>
      </c>
      <c r="N28" s="69">
        <v>145.03</v>
      </c>
      <c r="O28" s="69">
        <v>3567.616</v>
      </c>
      <c r="P28" s="69">
        <v>36.960999999999999</v>
      </c>
      <c r="Q28" s="45">
        <v>522537.255</v>
      </c>
      <c r="R28" s="45">
        <v>1231673.584</v>
      </c>
      <c r="S28" s="45">
        <v>-709136.32799999998</v>
      </c>
    </row>
    <row r="29" spans="1:19" ht="36" x14ac:dyDescent="0.25">
      <c r="A29" s="13" t="s">
        <v>28</v>
      </c>
      <c r="B29" s="43">
        <v>1542287.1540000001</v>
      </c>
      <c r="C29" s="43">
        <v>1203120.9029999999</v>
      </c>
      <c r="D29" s="43">
        <v>339166.25199999998</v>
      </c>
      <c r="E29" s="43">
        <v>1463510.4</v>
      </c>
      <c r="F29" s="43">
        <v>1113815</v>
      </c>
      <c r="G29" s="43">
        <v>349695.4</v>
      </c>
      <c r="H29" s="70">
        <v>105.383</v>
      </c>
      <c r="I29" s="70">
        <v>108.018</v>
      </c>
      <c r="J29" s="70">
        <v>96.989000000000004</v>
      </c>
      <c r="K29" s="43">
        <v>1092013.578</v>
      </c>
      <c r="L29" s="43" t="s">
        <v>20</v>
      </c>
      <c r="M29" s="43">
        <v>1092013.578</v>
      </c>
      <c r="N29" s="70">
        <v>141.233</v>
      </c>
      <c r="O29" s="70" t="s">
        <v>20</v>
      </c>
      <c r="P29" s="70">
        <v>31.059000000000001</v>
      </c>
      <c r="Q29" s="43">
        <v>450273.576</v>
      </c>
      <c r="R29" s="43">
        <v>1203120.9029999999</v>
      </c>
      <c r="S29" s="43">
        <v>-752847.326</v>
      </c>
    </row>
    <row r="30" spans="1:19" s="39" customFormat="1" ht="24" customHeight="1" x14ac:dyDescent="0.25">
      <c r="A30" s="13" t="s">
        <v>29</v>
      </c>
      <c r="B30" s="43">
        <v>354.55500000000001</v>
      </c>
      <c r="C30" s="43" t="s">
        <v>20</v>
      </c>
      <c r="D30" s="43">
        <v>354.55500000000001</v>
      </c>
      <c r="E30" s="43">
        <v>3.6539999999999999</v>
      </c>
      <c r="F30" s="43" t="s">
        <v>20</v>
      </c>
      <c r="G30" s="43">
        <v>3.6539999999999999</v>
      </c>
      <c r="H30" s="70">
        <v>9703.2019999999993</v>
      </c>
      <c r="I30" s="70" t="s">
        <v>20</v>
      </c>
      <c r="J30" s="70">
        <v>9703.2019999999993</v>
      </c>
      <c r="K30" s="43">
        <v>301.77699999999999</v>
      </c>
      <c r="L30" s="43" t="s">
        <v>20</v>
      </c>
      <c r="M30" s="43">
        <v>301.77699999999999</v>
      </c>
      <c r="N30" s="70">
        <v>117.489</v>
      </c>
      <c r="O30" s="70" t="s">
        <v>20</v>
      </c>
      <c r="P30" s="70">
        <v>117.489</v>
      </c>
      <c r="Q30" s="43">
        <v>52.777999999999999</v>
      </c>
      <c r="R30" s="43" t="s">
        <v>20</v>
      </c>
      <c r="S30" s="43">
        <v>52.777999999999999</v>
      </c>
    </row>
    <row r="31" spans="1:19" x14ac:dyDescent="0.25">
      <c r="A31" s="49" t="s">
        <v>30</v>
      </c>
      <c r="B31" s="50">
        <v>7153.96</v>
      </c>
      <c r="C31" s="50" t="s">
        <v>20</v>
      </c>
      <c r="D31" s="50">
        <v>7153.96</v>
      </c>
      <c r="E31" s="50">
        <v>9689.3009999999995</v>
      </c>
      <c r="F31" s="50" t="s">
        <v>20</v>
      </c>
      <c r="G31" s="50">
        <v>9689.3009999999995</v>
      </c>
      <c r="H31" s="72">
        <v>73.834000000000003</v>
      </c>
      <c r="I31" s="72" t="s">
        <v>20</v>
      </c>
      <c r="J31" s="72">
        <v>73.834000000000003</v>
      </c>
      <c r="K31" s="50">
        <v>7027.5110000000004</v>
      </c>
      <c r="L31" s="50" t="s">
        <v>20</v>
      </c>
      <c r="M31" s="50">
        <v>7027.5110000000004</v>
      </c>
      <c r="N31" s="72">
        <v>101.79900000000001</v>
      </c>
      <c r="O31" s="72" t="s">
        <v>20</v>
      </c>
      <c r="P31" s="72">
        <v>101.79900000000001</v>
      </c>
      <c r="Q31" s="50">
        <v>126.449</v>
      </c>
      <c r="R31" s="50" t="s">
        <v>20</v>
      </c>
      <c r="S31" s="50">
        <v>126.449</v>
      </c>
    </row>
    <row r="32" spans="1:19" ht="36" x14ac:dyDescent="0.25">
      <c r="A32" s="13" t="s">
        <v>31</v>
      </c>
      <c r="B32" s="43">
        <v>69097.315000000002</v>
      </c>
      <c r="C32" s="43" t="s">
        <v>20</v>
      </c>
      <c r="D32" s="43">
        <v>69097.315000000002</v>
      </c>
      <c r="E32" s="43">
        <v>67880.097999999998</v>
      </c>
      <c r="F32" s="43" t="s">
        <v>20</v>
      </c>
      <c r="G32" s="43">
        <v>67880.097999999998</v>
      </c>
      <c r="H32" s="70">
        <v>101.79300000000001</v>
      </c>
      <c r="I32" s="70" t="s">
        <v>20</v>
      </c>
      <c r="J32" s="70">
        <v>101.79300000000001</v>
      </c>
      <c r="K32" s="43">
        <v>25565.544000000002</v>
      </c>
      <c r="L32" s="43" t="s">
        <v>20</v>
      </c>
      <c r="M32" s="43">
        <v>25565.544000000002</v>
      </c>
      <c r="N32" s="70">
        <v>270.27499999999998</v>
      </c>
      <c r="O32" s="70" t="s">
        <v>20</v>
      </c>
      <c r="P32" s="70">
        <v>270.27499999999998</v>
      </c>
      <c r="Q32" s="43">
        <v>43531.771000000001</v>
      </c>
      <c r="R32" s="43" t="s">
        <v>20</v>
      </c>
      <c r="S32" s="43">
        <v>43531.771000000001</v>
      </c>
    </row>
    <row r="33" spans="1:19" x14ac:dyDescent="0.25">
      <c r="A33" s="13" t="s">
        <v>32</v>
      </c>
      <c r="B33" s="43">
        <v>64072</v>
      </c>
      <c r="C33" s="43">
        <v>64072</v>
      </c>
      <c r="D33" s="43" t="s">
        <v>20</v>
      </c>
      <c r="E33" s="43">
        <v>53440</v>
      </c>
      <c r="F33" s="43">
        <v>53440</v>
      </c>
      <c r="G33" s="43" t="s">
        <v>20</v>
      </c>
      <c r="H33" s="70">
        <v>119.895</v>
      </c>
      <c r="I33" s="70">
        <v>119.895</v>
      </c>
      <c r="J33" s="70" t="s">
        <v>20</v>
      </c>
      <c r="K33" s="43">
        <v>35519.317999999999</v>
      </c>
      <c r="L33" s="43">
        <v>35519.317999999999</v>
      </c>
      <c r="M33" s="43" t="s">
        <v>20</v>
      </c>
      <c r="N33" s="70">
        <v>180.386</v>
      </c>
      <c r="O33" s="70">
        <v>180.386</v>
      </c>
      <c r="P33" s="70" t="s">
        <v>20</v>
      </c>
      <c r="Q33" s="43">
        <v>28552.682000000001</v>
      </c>
      <c r="R33" s="43">
        <v>28552.682000000001</v>
      </c>
      <c r="S33" s="43" t="s">
        <v>20</v>
      </c>
    </row>
    <row r="34" spans="1:19" x14ac:dyDescent="0.25">
      <c r="A34" s="44" t="s">
        <v>33</v>
      </c>
      <c r="B34" s="45">
        <v>1150119.2779999999</v>
      </c>
      <c r="C34" s="45">
        <v>551480.02800000005</v>
      </c>
      <c r="D34" s="45">
        <v>598639.25</v>
      </c>
      <c r="E34" s="45">
        <v>1226305.825</v>
      </c>
      <c r="F34" s="45">
        <v>590596</v>
      </c>
      <c r="G34" s="45">
        <v>635709.82499999995</v>
      </c>
      <c r="H34" s="69">
        <v>93.787000000000006</v>
      </c>
      <c r="I34" s="69">
        <v>93.376999999999995</v>
      </c>
      <c r="J34" s="69">
        <v>94.168999999999997</v>
      </c>
      <c r="K34" s="45">
        <v>853377.07799999998</v>
      </c>
      <c r="L34" s="45">
        <v>411091.88799999998</v>
      </c>
      <c r="M34" s="45">
        <v>442285.18900000001</v>
      </c>
      <c r="N34" s="69">
        <v>134.773</v>
      </c>
      <c r="O34" s="69">
        <v>134.15</v>
      </c>
      <c r="P34" s="69">
        <v>135.351</v>
      </c>
      <c r="Q34" s="45">
        <v>296742.2</v>
      </c>
      <c r="R34" s="45">
        <v>140388.14000000001</v>
      </c>
      <c r="S34" s="45">
        <v>156354.06099999999</v>
      </c>
    </row>
    <row r="35" spans="1:19" x14ac:dyDescent="0.25">
      <c r="A35" s="49" t="s">
        <v>34</v>
      </c>
      <c r="B35" s="43">
        <v>65045.137000000002</v>
      </c>
      <c r="C35" s="43" t="s">
        <v>20</v>
      </c>
      <c r="D35" s="43">
        <v>65045.137000000002</v>
      </c>
      <c r="E35" s="43">
        <v>82533.933000000005</v>
      </c>
      <c r="F35" s="43" t="s">
        <v>20</v>
      </c>
      <c r="G35" s="43">
        <v>82533.933000000005</v>
      </c>
      <c r="H35" s="70">
        <v>78.81</v>
      </c>
      <c r="I35" s="70" t="s">
        <v>20</v>
      </c>
      <c r="J35" s="70">
        <v>78.81</v>
      </c>
      <c r="K35" s="43">
        <v>61782.921000000002</v>
      </c>
      <c r="L35" s="43" t="s">
        <v>20</v>
      </c>
      <c r="M35" s="43">
        <v>61782.921000000002</v>
      </c>
      <c r="N35" s="70">
        <v>105.28</v>
      </c>
      <c r="O35" s="70" t="s">
        <v>20</v>
      </c>
      <c r="P35" s="70">
        <v>105.28</v>
      </c>
      <c r="Q35" s="43">
        <v>3262.2159999999999</v>
      </c>
      <c r="R35" s="43" t="s">
        <v>20</v>
      </c>
      <c r="S35" s="43">
        <v>3262.2159999999999</v>
      </c>
    </row>
    <row r="36" spans="1:19" s="39" customFormat="1" x14ac:dyDescent="0.25">
      <c r="A36" s="49" t="s">
        <v>35</v>
      </c>
      <c r="B36" s="50">
        <v>722189.16700000002</v>
      </c>
      <c r="C36" s="50">
        <v>361094.58299999998</v>
      </c>
      <c r="D36" s="50">
        <v>361094.58399999997</v>
      </c>
      <c r="E36" s="50">
        <v>721397.39</v>
      </c>
      <c r="F36" s="50">
        <v>364394</v>
      </c>
      <c r="G36" s="50">
        <v>357003.39</v>
      </c>
      <c r="H36" s="72">
        <v>100.11</v>
      </c>
      <c r="I36" s="72">
        <v>99.094999999999999</v>
      </c>
      <c r="J36" s="72">
        <v>101.146</v>
      </c>
      <c r="K36" s="50">
        <v>494952.4</v>
      </c>
      <c r="L36" s="50">
        <v>247476.2</v>
      </c>
      <c r="M36" s="50">
        <v>247476.2</v>
      </c>
      <c r="N36" s="72">
        <v>145.911</v>
      </c>
      <c r="O36" s="72">
        <v>145.911</v>
      </c>
      <c r="P36" s="72">
        <v>145.911</v>
      </c>
      <c r="Q36" s="50">
        <v>227236.76699999999</v>
      </c>
      <c r="R36" s="50">
        <v>113618.383</v>
      </c>
      <c r="S36" s="50">
        <v>113618.38400000001</v>
      </c>
    </row>
    <row r="37" spans="1:19" x14ac:dyDescent="0.25">
      <c r="A37" s="40" t="s">
        <v>36</v>
      </c>
      <c r="B37" s="41">
        <v>190385.44500000001</v>
      </c>
      <c r="C37" s="41">
        <v>190385.44500000001</v>
      </c>
      <c r="D37" s="41" t="s">
        <v>20</v>
      </c>
      <c r="E37" s="41">
        <v>226202</v>
      </c>
      <c r="F37" s="41">
        <v>226202</v>
      </c>
      <c r="G37" s="41" t="s">
        <v>20</v>
      </c>
      <c r="H37" s="71">
        <v>84.165999999999997</v>
      </c>
      <c r="I37" s="71">
        <v>84.165999999999997</v>
      </c>
      <c r="J37" s="71" t="s">
        <v>20</v>
      </c>
      <c r="K37" s="41">
        <v>163615.68900000001</v>
      </c>
      <c r="L37" s="41">
        <v>163615.68900000001</v>
      </c>
      <c r="M37" s="46" t="s">
        <v>20</v>
      </c>
      <c r="N37" s="71">
        <v>116.361</v>
      </c>
      <c r="O37" s="71">
        <v>116.361</v>
      </c>
      <c r="P37" s="71" t="s">
        <v>20</v>
      </c>
      <c r="Q37" s="41">
        <v>26769.756000000001</v>
      </c>
      <c r="R37" s="41">
        <v>26769.756000000001</v>
      </c>
      <c r="S37" s="41" t="s">
        <v>20</v>
      </c>
    </row>
    <row r="38" spans="1:19" x14ac:dyDescent="0.25">
      <c r="A38" s="49" t="s">
        <v>37</v>
      </c>
      <c r="B38" s="43" t="s">
        <v>20</v>
      </c>
      <c r="C38" s="43" t="s">
        <v>20</v>
      </c>
      <c r="D38" s="43" t="s">
        <v>20</v>
      </c>
      <c r="E38" s="43" t="s">
        <v>20</v>
      </c>
      <c r="F38" s="43" t="s">
        <v>20</v>
      </c>
      <c r="G38" s="43" t="s">
        <v>20</v>
      </c>
      <c r="H38" s="70" t="s">
        <v>20</v>
      </c>
      <c r="I38" s="70" t="s">
        <v>20</v>
      </c>
      <c r="J38" s="70" t="s">
        <v>20</v>
      </c>
      <c r="K38" s="43">
        <v>-4</v>
      </c>
      <c r="L38" s="43" t="s">
        <v>20</v>
      </c>
      <c r="M38" s="43">
        <v>-4</v>
      </c>
      <c r="N38" s="70" t="s">
        <v>20</v>
      </c>
      <c r="O38" s="70" t="s">
        <v>20</v>
      </c>
      <c r="P38" s="70" t="s">
        <v>20</v>
      </c>
      <c r="Q38" s="43">
        <v>4</v>
      </c>
      <c r="R38" s="43" t="s">
        <v>20</v>
      </c>
      <c r="S38" s="43">
        <v>4</v>
      </c>
    </row>
    <row r="39" spans="1:19" x14ac:dyDescent="0.25">
      <c r="A39" s="75" t="s">
        <v>38</v>
      </c>
      <c r="B39" s="43">
        <v>172499.53</v>
      </c>
      <c r="C39" s="43" t="s">
        <v>20</v>
      </c>
      <c r="D39" s="43">
        <v>172499.53</v>
      </c>
      <c r="E39" s="43">
        <v>196172.50200000001</v>
      </c>
      <c r="F39" s="43" t="s">
        <v>20</v>
      </c>
      <c r="G39" s="43">
        <v>196172.50200000001</v>
      </c>
      <c r="H39" s="70">
        <v>87.933000000000007</v>
      </c>
      <c r="I39" s="70" t="s">
        <v>20</v>
      </c>
      <c r="J39" s="70">
        <v>87.933000000000007</v>
      </c>
      <c r="K39" s="43">
        <v>133030.06899999999</v>
      </c>
      <c r="L39" s="43" t="s">
        <v>20</v>
      </c>
      <c r="M39" s="43">
        <v>133030.06899999999</v>
      </c>
      <c r="N39" s="70">
        <v>129.66999999999999</v>
      </c>
      <c r="O39" s="70" t="s">
        <v>20</v>
      </c>
      <c r="P39" s="70">
        <v>129.66999999999999</v>
      </c>
      <c r="Q39" s="43">
        <v>39469.461000000003</v>
      </c>
      <c r="R39" s="43" t="s">
        <v>20</v>
      </c>
      <c r="S39" s="43">
        <v>39469.461000000003</v>
      </c>
    </row>
    <row r="40" spans="1:19" ht="24.75" x14ac:dyDescent="0.25">
      <c r="A40" s="51" t="s">
        <v>39</v>
      </c>
      <c r="B40" s="43">
        <v>184820.53</v>
      </c>
      <c r="C40" s="43">
        <v>-1.2</v>
      </c>
      <c r="D40" s="43">
        <v>184821.73</v>
      </c>
      <c r="E40" s="43">
        <v>182695.76</v>
      </c>
      <c r="F40" s="43" t="s">
        <v>20</v>
      </c>
      <c r="G40" s="43">
        <v>182695.76</v>
      </c>
      <c r="H40" s="70">
        <v>101.163</v>
      </c>
      <c r="I40" s="70" t="s">
        <v>20</v>
      </c>
      <c r="J40" s="70">
        <v>101.164</v>
      </c>
      <c r="K40" s="43">
        <v>124230.079</v>
      </c>
      <c r="L40" s="43" t="s">
        <v>20</v>
      </c>
      <c r="M40" s="43">
        <v>124230.079</v>
      </c>
      <c r="N40" s="70">
        <v>148.773</v>
      </c>
      <c r="O40" s="70" t="s">
        <v>20</v>
      </c>
      <c r="P40" s="70">
        <v>148.774</v>
      </c>
      <c r="Q40" s="43">
        <v>60590.451000000001</v>
      </c>
      <c r="R40" s="43">
        <v>-1.2</v>
      </c>
      <c r="S40" s="43">
        <v>60591.650999999998</v>
      </c>
    </row>
    <row r="41" spans="1:19" x14ac:dyDescent="0.25">
      <c r="A41" s="51" t="s">
        <v>40</v>
      </c>
      <c r="B41" s="43">
        <v>93313.982000000004</v>
      </c>
      <c r="C41" s="43">
        <v>29531.901999999998</v>
      </c>
      <c r="D41" s="43">
        <v>63782.080000000002</v>
      </c>
      <c r="E41" s="43">
        <v>89070.524000000005</v>
      </c>
      <c r="F41" s="43">
        <v>31782</v>
      </c>
      <c r="G41" s="43">
        <v>57288.523999999998</v>
      </c>
      <c r="H41" s="70">
        <v>104.764</v>
      </c>
      <c r="I41" s="70">
        <v>92.92</v>
      </c>
      <c r="J41" s="70">
        <v>111.33499999999999</v>
      </c>
      <c r="K41" s="43">
        <v>68512.123000000007</v>
      </c>
      <c r="L41" s="43">
        <v>27575.705000000002</v>
      </c>
      <c r="M41" s="43">
        <v>40936.417000000001</v>
      </c>
      <c r="N41" s="70">
        <v>136.20099999999999</v>
      </c>
      <c r="O41" s="70">
        <v>107.09399999999999</v>
      </c>
      <c r="P41" s="70">
        <v>155.80799999999999</v>
      </c>
      <c r="Q41" s="43">
        <v>24801.859</v>
      </c>
      <c r="R41" s="43">
        <v>1956.1969999999999</v>
      </c>
      <c r="S41" s="43">
        <v>22845.663</v>
      </c>
    </row>
    <row r="42" spans="1:19" ht="24.75" x14ac:dyDescent="0.25">
      <c r="A42" s="51" t="s">
        <v>41</v>
      </c>
      <c r="B42" s="43">
        <v>-0.94799999999999995</v>
      </c>
      <c r="C42" s="43">
        <v>8.0000000000000002E-3</v>
      </c>
      <c r="D42" s="43">
        <v>-0.95599999999999996</v>
      </c>
      <c r="E42" s="43" t="s">
        <v>20</v>
      </c>
      <c r="F42" s="43" t="s">
        <v>20</v>
      </c>
      <c r="G42" s="43" t="s">
        <v>20</v>
      </c>
      <c r="H42" s="70" t="s">
        <v>20</v>
      </c>
      <c r="I42" s="70" t="s">
        <v>20</v>
      </c>
      <c r="J42" s="70" t="s">
        <v>20</v>
      </c>
      <c r="K42" s="43">
        <v>8.2789999999999999</v>
      </c>
      <c r="L42" s="43">
        <v>5.4139999999999997</v>
      </c>
      <c r="M42" s="43">
        <v>2.8650000000000002</v>
      </c>
      <c r="N42" s="70">
        <v>-11.451000000000001</v>
      </c>
      <c r="O42" s="70">
        <v>0.14799999999999999</v>
      </c>
      <c r="P42" s="70">
        <v>-33.368000000000002</v>
      </c>
      <c r="Q42" s="43">
        <v>-9.2270000000000003</v>
      </c>
      <c r="R42" s="43">
        <v>-5.4059999999999997</v>
      </c>
      <c r="S42" s="43">
        <v>-3.8210000000000002</v>
      </c>
    </row>
    <row r="43" spans="1:19" x14ac:dyDescent="0.25">
      <c r="A43" s="52" t="s">
        <v>42</v>
      </c>
      <c r="B43" s="38">
        <v>1927309.3219999999</v>
      </c>
      <c r="C43" s="38">
        <v>1098564.8049999999</v>
      </c>
      <c r="D43" s="38">
        <v>828751.92799999996</v>
      </c>
      <c r="E43" s="38">
        <v>1958105.8470000001</v>
      </c>
      <c r="F43" s="38">
        <v>1166907</v>
      </c>
      <c r="G43" s="38">
        <v>791636.84699999995</v>
      </c>
      <c r="H43" s="69">
        <v>98.427000000000007</v>
      </c>
      <c r="I43" s="69">
        <v>94.143000000000001</v>
      </c>
      <c r="J43" s="69">
        <v>104.688</v>
      </c>
      <c r="K43" s="38">
        <v>1444691.345</v>
      </c>
      <c r="L43" s="38">
        <v>660605.04700000002</v>
      </c>
      <c r="M43" s="38">
        <v>784099.89199999999</v>
      </c>
      <c r="N43" s="69">
        <v>133.40600000000001</v>
      </c>
      <c r="O43" s="69">
        <v>166.297</v>
      </c>
      <c r="P43" s="69">
        <v>105.69499999999999</v>
      </c>
      <c r="Q43" s="38">
        <v>482617.97700000001</v>
      </c>
      <c r="R43" s="38">
        <v>437959.75799999997</v>
      </c>
      <c r="S43" s="38">
        <v>44652.036</v>
      </c>
    </row>
    <row r="44" spans="1:19" ht="21" x14ac:dyDescent="0.25">
      <c r="A44" s="53" t="s">
        <v>43</v>
      </c>
      <c r="B44" s="48">
        <v>1930199.3470000001</v>
      </c>
      <c r="C44" s="48">
        <v>1098546.5970000001</v>
      </c>
      <c r="D44" s="48">
        <v>831660.16200000001</v>
      </c>
      <c r="E44" s="48">
        <v>1958105.8470000001</v>
      </c>
      <c r="F44" s="48">
        <v>1166907</v>
      </c>
      <c r="G44" s="48">
        <v>791636.84699999995</v>
      </c>
      <c r="H44" s="70">
        <v>98.575000000000003</v>
      </c>
      <c r="I44" s="70">
        <v>94.141999999999996</v>
      </c>
      <c r="J44" s="70">
        <v>105.056</v>
      </c>
      <c r="K44" s="48">
        <v>1407703.584</v>
      </c>
      <c r="L44" s="48">
        <v>624540.14199999999</v>
      </c>
      <c r="M44" s="48">
        <v>783177.03399999999</v>
      </c>
      <c r="N44" s="70">
        <v>137.11699999999999</v>
      </c>
      <c r="O44" s="70">
        <v>175.89699999999999</v>
      </c>
      <c r="P44" s="70">
        <v>106.191</v>
      </c>
      <c r="Q44" s="48">
        <v>522495.76299999998</v>
      </c>
      <c r="R44" s="48">
        <v>474006.45500000002</v>
      </c>
      <c r="S44" s="48">
        <v>48483.127999999997</v>
      </c>
    </row>
    <row r="45" spans="1:19" ht="33" x14ac:dyDescent="0.25">
      <c r="A45" s="74" t="s">
        <v>44</v>
      </c>
      <c r="B45" s="48">
        <v>473839.67700000003</v>
      </c>
      <c r="C45" s="48">
        <v>273665.087</v>
      </c>
      <c r="D45" s="48">
        <v>200182.00099999999</v>
      </c>
      <c r="E45" s="48">
        <v>538404.38500000001</v>
      </c>
      <c r="F45" s="48">
        <v>340485.5</v>
      </c>
      <c r="G45" s="48">
        <v>198356.88500000001</v>
      </c>
      <c r="H45" s="70">
        <v>88.007999999999996</v>
      </c>
      <c r="I45" s="70">
        <v>80.375</v>
      </c>
      <c r="J45" s="70">
        <v>100.92</v>
      </c>
      <c r="K45" s="48">
        <v>353722.79300000001</v>
      </c>
      <c r="L45" s="48">
        <v>175599.595</v>
      </c>
      <c r="M45" s="48">
        <v>178136.79</v>
      </c>
      <c r="N45" s="70">
        <v>133.958</v>
      </c>
      <c r="O45" s="70">
        <v>155.846</v>
      </c>
      <c r="P45" s="70">
        <v>112.375</v>
      </c>
      <c r="Q45" s="48">
        <v>120116.88400000001</v>
      </c>
      <c r="R45" s="48">
        <v>98065.491999999998</v>
      </c>
      <c r="S45" s="48">
        <v>22045.210999999999</v>
      </c>
    </row>
    <row r="46" spans="1:19" s="39" customFormat="1" ht="16.5" x14ac:dyDescent="0.25">
      <c r="A46" s="74" t="s">
        <v>45</v>
      </c>
      <c r="B46" s="48">
        <v>106939.66499999999</v>
      </c>
      <c r="C46" s="48">
        <v>89895.982999999993</v>
      </c>
      <c r="D46" s="48">
        <v>17043.682000000001</v>
      </c>
      <c r="E46" s="48">
        <v>113443.98</v>
      </c>
      <c r="F46" s="48">
        <v>100096.1</v>
      </c>
      <c r="G46" s="48">
        <v>13347.88</v>
      </c>
      <c r="H46" s="70">
        <v>94.266000000000005</v>
      </c>
      <c r="I46" s="70">
        <v>89.81</v>
      </c>
      <c r="J46" s="70">
        <v>127.688</v>
      </c>
      <c r="K46" s="48">
        <v>95026.099000000002</v>
      </c>
      <c r="L46" s="48">
        <v>82234.236000000004</v>
      </c>
      <c r="M46" s="48">
        <v>12791.862999999999</v>
      </c>
      <c r="N46" s="70">
        <v>112.53700000000001</v>
      </c>
      <c r="O46" s="70">
        <v>109.31699999999999</v>
      </c>
      <c r="P46" s="70">
        <v>133.238</v>
      </c>
      <c r="Q46" s="48">
        <v>11913.566000000001</v>
      </c>
      <c r="R46" s="48">
        <v>7661.7470000000003</v>
      </c>
      <c r="S46" s="48">
        <v>4251.8190000000004</v>
      </c>
    </row>
    <row r="47" spans="1:19" s="39" customFormat="1" ht="16.5" x14ac:dyDescent="0.25">
      <c r="A47" s="74" t="s">
        <v>46</v>
      </c>
      <c r="B47" s="48">
        <v>156928.601</v>
      </c>
      <c r="C47" s="48">
        <v>78468.092000000004</v>
      </c>
      <c r="D47" s="48">
        <v>78460.509000000005</v>
      </c>
      <c r="E47" s="48">
        <v>167475.52600000001</v>
      </c>
      <c r="F47" s="48">
        <v>81099.600000000006</v>
      </c>
      <c r="G47" s="48">
        <v>86375.926000000007</v>
      </c>
      <c r="H47" s="70">
        <v>93.701999999999998</v>
      </c>
      <c r="I47" s="70">
        <v>96.754999999999995</v>
      </c>
      <c r="J47" s="70">
        <v>90.835999999999999</v>
      </c>
      <c r="K47" s="48">
        <v>184685.58799999999</v>
      </c>
      <c r="L47" s="48">
        <v>84399.156000000003</v>
      </c>
      <c r="M47" s="48">
        <v>100286.433</v>
      </c>
      <c r="N47" s="70">
        <v>84.971000000000004</v>
      </c>
      <c r="O47" s="70">
        <v>92.972999999999999</v>
      </c>
      <c r="P47" s="70">
        <v>78.236000000000004</v>
      </c>
      <c r="Q47" s="48">
        <v>-27756.987000000001</v>
      </c>
      <c r="R47" s="48">
        <v>-5931.0640000000003</v>
      </c>
      <c r="S47" s="48">
        <v>-21825.923999999999</v>
      </c>
    </row>
    <row r="48" spans="1:19" s="55" customFormat="1" ht="16.5" x14ac:dyDescent="0.25">
      <c r="A48" s="74" t="s">
        <v>47</v>
      </c>
      <c r="B48" s="43">
        <v>793570.12100000004</v>
      </c>
      <c r="C48" s="43">
        <v>301363.58500000002</v>
      </c>
      <c r="D48" s="43">
        <v>492206.53700000001</v>
      </c>
      <c r="E48" s="43">
        <v>746244.54200000002</v>
      </c>
      <c r="F48" s="43">
        <v>287300</v>
      </c>
      <c r="G48" s="43">
        <v>458944.54200000002</v>
      </c>
      <c r="H48" s="70">
        <v>106.342</v>
      </c>
      <c r="I48" s="70">
        <v>104.895</v>
      </c>
      <c r="J48" s="70">
        <v>107.247</v>
      </c>
      <c r="K48" s="43">
        <v>474562.234</v>
      </c>
      <c r="L48" s="43">
        <v>9963.9889999999996</v>
      </c>
      <c r="M48" s="43">
        <v>464598.245</v>
      </c>
      <c r="N48" s="70">
        <v>167.22200000000001</v>
      </c>
      <c r="O48" s="70">
        <v>3024.527</v>
      </c>
      <c r="P48" s="70">
        <v>105.94199999999999</v>
      </c>
      <c r="Q48" s="43">
        <v>319007.88699999999</v>
      </c>
      <c r="R48" s="43">
        <v>291399.59600000002</v>
      </c>
      <c r="S48" s="43">
        <v>27608.292000000001</v>
      </c>
    </row>
    <row r="49" spans="1:19" x14ac:dyDescent="0.25">
      <c r="A49" s="74" t="s">
        <v>48</v>
      </c>
      <c r="B49" s="43">
        <v>95.55</v>
      </c>
      <c r="C49" s="43">
        <v>95.55</v>
      </c>
      <c r="D49" s="43" t="s">
        <v>20</v>
      </c>
      <c r="E49" s="43">
        <v>95.6</v>
      </c>
      <c r="F49" s="43">
        <v>95.6</v>
      </c>
      <c r="G49" s="43" t="s">
        <v>20</v>
      </c>
      <c r="H49" s="70">
        <v>99.947999999999993</v>
      </c>
      <c r="I49" s="70">
        <v>99.947999999999993</v>
      </c>
      <c r="J49" s="70" t="s">
        <v>20</v>
      </c>
      <c r="K49" s="43">
        <v>271.55</v>
      </c>
      <c r="L49" s="43">
        <v>271.55</v>
      </c>
      <c r="M49" s="43" t="s">
        <v>20</v>
      </c>
      <c r="N49" s="70">
        <v>35.186999999999998</v>
      </c>
      <c r="O49" s="70">
        <v>35.186999999999998</v>
      </c>
      <c r="P49" s="70" t="s">
        <v>20</v>
      </c>
      <c r="Q49" s="43">
        <v>-176</v>
      </c>
      <c r="R49" s="43">
        <v>-176</v>
      </c>
      <c r="S49" s="43" t="s">
        <v>20</v>
      </c>
    </row>
    <row r="50" spans="1:19" ht="16.5" x14ac:dyDescent="0.25">
      <c r="A50" s="74" t="s">
        <v>49</v>
      </c>
      <c r="B50" s="43">
        <v>395663.02899999998</v>
      </c>
      <c r="C50" s="43">
        <v>354240.15600000002</v>
      </c>
      <c r="D50" s="43">
        <v>41422.873</v>
      </c>
      <c r="E50" s="43">
        <v>390837.94900000002</v>
      </c>
      <c r="F50" s="43">
        <v>357018.8</v>
      </c>
      <c r="G50" s="43">
        <v>33819.148999999998</v>
      </c>
      <c r="H50" s="70">
        <v>101.235</v>
      </c>
      <c r="I50" s="70">
        <v>99.221999999999994</v>
      </c>
      <c r="J50" s="70">
        <v>122.483</v>
      </c>
      <c r="K50" s="43">
        <v>297728.53000000003</v>
      </c>
      <c r="L50" s="43">
        <v>271989.43800000002</v>
      </c>
      <c r="M50" s="43">
        <v>25739.092000000001</v>
      </c>
      <c r="N50" s="70">
        <v>132.89400000000001</v>
      </c>
      <c r="O50" s="70">
        <v>130.24</v>
      </c>
      <c r="P50" s="70">
        <v>160.934</v>
      </c>
      <c r="Q50" s="43">
        <v>97934.498999999996</v>
      </c>
      <c r="R50" s="43">
        <v>82250.717999999993</v>
      </c>
      <c r="S50" s="43">
        <v>15683.781000000001</v>
      </c>
    </row>
    <row r="51" spans="1:19" x14ac:dyDescent="0.25">
      <c r="A51" s="74" t="s">
        <v>50</v>
      </c>
      <c r="B51" s="43">
        <v>272.67899999999997</v>
      </c>
      <c r="C51" s="43">
        <v>836.35199999999998</v>
      </c>
      <c r="D51" s="43">
        <v>-563.673</v>
      </c>
      <c r="E51" s="43">
        <v>1603.866</v>
      </c>
      <c r="F51" s="43">
        <v>811.4</v>
      </c>
      <c r="G51" s="43">
        <v>792.46600000000001</v>
      </c>
      <c r="H51" s="70">
        <v>17.001000000000001</v>
      </c>
      <c r="I51" s="70">
        <v>103.075</v>
      </c>
      <c r="J51" s="70">
        <v>-71.129000000000005</v>
      </c>
      <c r="K51" s="43">
        <v>38694.550999999999</v>
      </c>
      <c r="L51" s="43">
        <v>36147.082999999999</v>
      </c>
      <c r="M51" s="43">
        <v>2547.4679999999998</v>
      </c>
      <c r="N51" s="70">
        <v>0.70499999999999996</v>
      </c>
      <c r="O51" s="70">
        <v>2.3140000000000001</v>
      </c>
      <c r="P51" s="70">
        <v>-22.126999999999999</v>
      </c>
      <c r="Q51" s="43">
        <v>-38421.872000000003</v>
      </c>
      <c r="R51" s="43">
        <v>-35310.731</v>
      </c>
      <c r="S51" s="43">
        <v>-3111.1410000000001</v>
      </c>
    </row>
    <row r="52" spans="1:19" hidden="1" x14ac:dyDescent="0.25">
      <c r="A52" s="54" t="s">
        <v>51</v>
      </c>
      <c r="B52" s="43">
        <v>-2890.0250000000001</v>
      </c>
      <c r="C52" s="43">
        <v>18.209</v>
      </c>
      <c r="D52" s="43">
        <v>-2908.2330000000002</v>
      </c>
      <c r="E52" s="43" t="s">
        <v>20</v>
      </c>
      <c r="F52" s="43" t="s">
        <v>20</v>
      </c>
      <c r="G52" s="43" t="s">
        <v>20</v>
      </c>
      <c r="H52" s="70" t="s">
        <v>20</v>
      </c>
      <c r="I52" s="70" t="s">
        <v>20</v>
      </c>
      <c r="J52" s="70" t="s">
        <v>20</v>
      </c>
      <c r="K52" s="43">
        <v>36987.762000000002</v>
      </c>
      <c r="L52" s="43">
        <v>36064.904000000002</v>
      </c>
      <c r="M52" s="43">
        <v>922.85699999999997</v>
      </c>
      <c r="N52" s="70">
        <v>-7.8129999999999997</v>
      </c>
      <c r="O52" s="70">
        <v>0.05</v>
      </c>
      <c r="P52" s="70">
        <v>-315.13400000000001</v>
      </c>
      <c r="Q52" s="43">
        <v>-39877.786999999997</v>
      </c>
      <c r="R52" s="43">
        <v>-36046.695</v>
      </c>
      <c r="S52" s="43">
        <v>-3831.09</v>
      </c>
    </row>
    <row r="53" spans="1:19" hidden="1" x14ac:dyDescent="0.25">
      <c r="A53" s="54" t="s">
        <v>52</v>
      </c>
      <c r="B53" s="43">
        <v>2751.0360000000001</v>
      </c>
      <c r="C53" s="43">
        <v>818.14300000000003</v>
      </c>
      <c r="D53" s="43">
        <v>1932.893</v>
      </c>
      <c r="E53" s="43">
        <v>1253.1489999999999</v>
      </c>
      <c r="F53" s="43">
        <v>811.4</v>
      </c>
      <c r="G53" s="43">
        <v>441.74900000000002</v>
      </c>
      <c r="H53" s="70">
        <v>219.53</v>
      </c>
      <c r="I53" s="70">
        <v>100.831</v>
      </c>
      <c r="J53" s="70">
        <v>437.55500000000001</v>
      </c>
      <c r="K53" s="43">
        <v>1399.99</v>
      </c>
      <c r="L53" s="43">
        <v>82.177999999999997</v>
      </c>
      <c r="M53" s="43">
        <v>1317.8119999999999</v>
      </c>
      <c r="N53" s="70">
        <v>196.50399999999999</v>
      </c>
      <c r="O53" s="70">
        <v>995.57399999999996</v>
      </c>
      <c r="P53" s="70">
        <v>146.67400000000001</v>
      </c>
      <c r="Q53" s="43">
        <v>1351.046</v>
      </c>
      <c r="R53" s="43">
        <v>735.96500000000003</v>
      </c>
      <c r="S53" s="43">
        <v>615.08100000000002</v>
      </c>
    </row>
    <row r="54" spans="1:19" ht="21" hidden="1" x14ac:dyDescent="0.25">
      <c r="A54" s="54" t="s">
        <v>53</v>
      </c>
      <c r="B54" s="43" t="s">
        <v>20</v>
      </c>
      <c r="C54" s="43" t="s">
        <v>20</v>
      </c>
      <c r="D54" s="43" t="s">
        <v>20</v>
      </c>
      <c r="E54" s="43" t="s">
        <v>20</v>
      </c>
      <c r="F54" s="43" t="s">
        <v>20</v>
      </c>
      <c r="G54" s="43" t="s">
        <v>20</v>
      </c>
      <c r="H54" s="70" t="s">
        <v>20</v>
      </c>
      <c r="I54" s="70" t="s">
        <v>20</v>
      </c>
      <c r="J54" s="70" t="s">
        <v>20</v>
      </c>
      <c r="K54" s="43" t="s">
        <v>20</v>
      </c>
      <c r="L54" s="43" t="s">
        <v>20</v>
      </c>
      <c r="M54" s="43" t="s">
        <v>20</v>
      </c>
      <c r="N54" s="70" t="s">
        <v>20</v>
      </c>
      <c r="O54" s="70" t="s">
        <v>20</v>
      </c>
      <c r="P54" s="70" t="s">
        <v>20</v>
      </c>
      <c r="Q54" s="43" t="s">
        <v>20</v>
      </c>
      <c r="R54" s="43" t="s">
        <v>20</v>
      </c>
      <c r="S54" s="43" t="s">
        <v>20</v>
      </c>
    </row>
    <row r="55" spans="1:19" hidden="1" x14ac:dyDescent="0.25">
      <c r="A55" s="56" t="s">
        <v>54</v>
      </c>
      <c r="B55" s="43" t="s">
        <v>20</v>
      </c>
      <c r="C55" s="43" t="s">
        <v>20</v>
      </c>
      <c r="D55" s="43" t="s">
        <v>20</v>
      </c>
      <c r="E55" s="43" t="s">
        <v>20</v>
      </c>
      <c r="F55" s="43" t="s">
        <v>20</v>
      </c>
      <c r="G55" s="43" t="s">
        <v>20</v>
      </c>
      <c r="H55" s="70" t="s">
        <v>20</v>
      </c>
      <c r="I55" s="70" t="s">
        <v>20</v>
      </c>
      <c r="J55" s="70" t="s">
        <v>20</v>
      </c>
      <c r="K55" s="43" t="s">
        <v>20</v>
      </c>
      <c r="L55" s="43" t="s">
        <v>20</v>
      </c>
      <c r="M55" s="43" t="s">
        <v>20</v>
      </c>
      <c r="N55" s="73" t="s">
        <v>20</v>
      </c>
      <c r="O55" s="73" t="s">
        <v>20</v>
      </c>
      <c r="P55" s="73" t="s">
        <v>20</v>
      </c>
      <c r="Q55" s="43" t="s">
        <v>20</v>
      </c>
      <c r="R55" s="43" t="s">
        <v>20</v>
      </c>
      <c r="S55" s="43" t="s">
        <v>20</v>
      </c>
    </row>
    <row r="56" spans="1:19" ht="52.5" hidden="1" x14ac:dyDescent="0.25">
      <c r="A56" s="57" t="s">
        <v>55</v>
      </c>
      <c r="B56" s="43" t="s">
        <v>20</v>
      </c>
      <c r="C56" s="43" t="s">
        <v>20</v>
      </c>
      <c r="D56" s="43" t="s">
        <v>20</v>
      </c>
      <c r="E56" s="43" t="s">
        <v>20</v>
      </c>
      <c r="F56" s="43" t="s">
        <v>20</v>
      </c>
      <c r="G56" s="43" t="s">
        <v>20</v>
      </c>
      <c r="H56" s="70" t="s">
        <v>20</v>
      </c>
      <c r="I56" s="70" t="s">
        <v>20</v>
      </c>
      <c r="J56" s="70" t="s">
        <v>20</v>
      </c>
      <c r="K56" s="43" t="s">
        <v>20</v>
      </c>
      <c r="L56" s="43" t="s">
        <v>20</v>
      </c>
      <c r="M56" s="43" t="s">
        <v>20</v>
      </c>
      <c r="N56" s="73" t="s">
        <v>20</v>
      </c>
      <c r="O56" s="73" t="s">
        <v>20</v>
      </c>
      <c r="P56" s="73" t="s">
        <v>20</v>
      </c>
      <c r="Q56" s="43" t="s">
        <v>20</v>
      </c>
      <c r="R56" s="43" t="s">
        <v>20</v>
      </c>
      <c r="S56" s="43" t="s">
        <v>20</v>
      </c>
    </row>
    <row r="57" spans="1:19" hidden="1" x14ac:dyDescent="0.25">
      <c r="A57" s="58" t="s">
        <v>56</v>
      </c>
      <c r="B57" s="43" t="s">
        <v>20</v>
      </c>
      <c r="C57" s="43" t="s">
        <v>20</v>
      </c>
      <c r="D57" s="43" t="s">
        <v>20</v>
      </c>
      <c r="E57" s="43" t="s">
        <v>20</v>
      </c>
      <c r="F57" s="43" t="s">
        <v>20</v>
      </c>
      <c r="G57" s="43" t="s">
        <v>20</v>
      </c>
      <c r="H57" s="70" t="s">
        <v>20</v>
      </c>
      <c r="I57" s="70" t="s">
        <v>20</v>
      </c>
      <c r="J57" s="70" t="s">
        <v>20</v>
      </c>
      <c r="K57" s="43" t="s">
        <v>20</v>
      </c>
      <c r="L57" s="43" t="s">
        <v>20</v>
      </c>
      <c r="M57" s="43" t="s">
        <v>20</v>
      </c>
      <c r="N57" s="73" t="s">
        <v>20</v>
      </c>
      <c r="O57" s="73" t="s">
        <v>20</v>
      </c>
      <c r="P57" s="73" t="s">
        <v>20</v>
      </c>
      <c r="Q57" s="43" t="s">
        <v>20</v>
      </c>
      <c r="R57" s="43" t="s">
        <v>20</v>
      </c>
      <c r="S57" s="43" t="s">
        <v>20</v>
      </c>
    </row>
    <row r="58" spans="1:19" ht="40.5" hidden="1" customHeight="1" x14ac:dyDescent="0.25">
      <c r="A58" s="59" t="s">
        <v>57</v>
      </c>
      <c r="B58" s="43">
        <v>15262.601000000001</v>
      </c>
      <c r="C58" s="43">
        <v>6600</v>
      </c>
      <c r="D58" s="43">
        <v>8662.6010000000006</v>
      </c>
      <c r="E58" s="43">
        <v>10247.200000000001</v>
      </c>
      <c r="F58" s="43">
        <v>6600</v>
      </c>
      <c r="G58" s="43">
        <v>3726.74</v>
      </c>
      <c r="H58" s="70">
        <v>148.94399999999999</v>
      </c>
      <c r="I58" s="70">
        <v>100</v>
      </c>
      <c r="J58" s="70">
        <v>232.44399999999999</v>
      </c>
      <c r="K58" s="43">
        <v>12891.806</v>
      </c>
      <c r="L58" s="43">
        <v>7248.8</v>
      </c>
      <c r="M58" s="43">
        <v>5643.0060000000003</v>
      </c>
      <c r="N58" s="73">
        <v>118.39</v>
      </c>
      <c r="O58" s="73">
        <v>91.05</v>
      </c>
      <c r="P58" s="73">
        <v>153.51</v>
      </c>
      <c r="Q58" s="43">
        <v>2370.7950000000001</v>
      </c>
      <c r="R58" s="43">
        <v>-648.79999999999995</v>
      </c>
      <c r="S58" s="43">
        <v>3019.5949999999998</v>
      </c>
    </row>
    <row r="59" spans="1:19" hidden="1" x14ac:dyDescent="0.25">
      <c r="A59" s="60"/>
      <c r="B59" s="43"/>
      <c r="C59" s="43"/>
      <c r="D59" s="43"/>
      <c r="E59" s="43"/>
      <c r="F59" s="43"/>
      <c r="G59" s="43"/>
      <c r="H59" s="70"/>
      <c r="I59" s="70"/>
      <c r="J59" s="70"/>
      <c r="K59" s="43"/>
      <c r="L59" s="43"/>
      <c r="M59" s="43"/>
      <c r="N59" s="73"/>
      <c r="O59" s="73"/>
      <c r="P59" s="73"/>
      <c r="Q59" s="43"/>
      <c r="R59" s="43"/>
      <c r="S59" s="43"/>
    </row>
    <row r="60" spans="1:19" x14ac:dyDescent="0.25">
      <c r="A60" s="40" t="s">
        <v>59</v>
      </c>
      <c r="B60" s="41">
        <f>C60+D60</f>
        <v>3814534.2460000003</v>
      </c>
      <c r="C60" s="41">
        <v>3644018.3080000002</v>
      </c>
      <c r="D60" s="41">
        <f>D25</f>
        <v>170515.93799999999</v>
      </c>
      <c r="E60" s="41">
        <f>F60+G60</f>
        <v>4511675.3099999996</v>
      </c>
      <c r="F60" s="41">
        <v>4333439.5999999996</v>
      </c>
      <c r="G60" s="41">
        <f>G25</f>
        <v>178235.71</v>
      </c>
      <c r="H60" s="71">
        <f>B60*100/E60</f>
        <v>84.548066602780438</v>
      </c>
      <c r="I60" s="71">
        <f t="shared" ref="I60:J60" si="3">C60*100/F60</f>
        <v>84.090668022694956</v>
      </c>
      <c r="J60" s="71">
        <f t="shared" si="3"/>
        <v>95.668784891647149</v>
      </c>
      <c r="K60" s="41">
        <f>L60+M60</f>
        <v>3836790.139</v>
      </c>
      <c r="L60" s="41">
        <v>3676321.5</v>
      </c>
      <c r="M60" s="46">
        <f>M25</f>
        <v>160468.639</v>
      </c>
      <c r="N60" s="71">
        <f>B60*100/K60</f>
        <v>99.419934575681523</v>
      </c>
      <c r="O60" s="71">
        <f t="shared" ref="O60:P60" si="4">C60*100/L60</f>
        <v>99.121317545269093</v>
      </c>
      <c r="P60" s="71">
        <f t="shared" si="4"/>
        <v>106.26122279257321</v>
      </c>
      <c r="Q60" s="41">
        <f>B60-K60</f>
        <v>-22255.892999999691</v>
      </c>
      <c r="R60" s="41">
        <f t="shared" ref="R60:S60" si="5">C60-L60</f>
        <v>-32303.191999999806</v>
      </c>
      <c r="S60" s="41">
        <f t="shared" si="5"/>
        <v>10047.298999999999</v>
      </c>
    </row>
    <row r="61" spans="1:19" hidden="1" x14ac:dyDescent="0.25">
      <c r="A61" s="61"/>
      <c r="B61" s="62"/>
      <c r="C61" s="63"/>
      <c r="D61" s="63"/>
      <c r="E61" s="62"/>
      <c r="F61" s="63"/>
      <c r="G61" s="63"/>
      <c r="H61" s="64"/>
      <c r="I61" s="65"/>
      <c r="J61" s="65"/>
      <c r="K61" s="62"/>
      <c r="L61" s="63"/>
      <c r="M61" s="63"/>
      <c r="N61" s="64"/>
      <c r="O61" s="65"/>
      <c r="P61" s="65"/>
      <c r="Q61" s="62"/>
      <c r="R61" s="63"/>
      <c r="S61" s="63"/>
    </row>
    <row r="62" spans="1:19" hidden="1" x14ac:dyDescent="0.25">
      <c r="A62" s="61"/>
      <c r="B62" s="62"/>
      <c r="C62" s="63"/>
      <c r="D62" s="63"/>
      <c r="E62" s="62"/>
      <c r="F62" s="63"/>
      <c r="G62" s="63"/>
      <c r="H62" s="64"/>
      <c r="I62" s="65"/>
      <c r="J62" s="65"/>
      <c r="K62" s="62"/>
      <c r="L62" s="63"/>
      <c r="M62" s="63"/>
      <c r="N62" s="64"/>
      <c r="O62" s="65"/>
      <c r="P62" s="65"/>
      <c r="Q62" s="62"/>
      <c r="R62" s="63"/>
      <c r="S62" s="63"/>
    </row>
    <row r="63" spans="1:19" ht="15.75" hidden="1" customHeight="1" x14ac:dyDescent="0.25">
      <c r="A63" s="66"/>
      <c r="B63" s="62"/>
      <c r="C63" s="63"/>
      <c r="D63" s="63"/>
      <c r="E63" s="62"/>
      <c r="F63" s="63"/>
      <c r="G63" s="63"/>
      <c r="H63" s="64"/>
      <c r="I63" s="65"/>
      <c r="J63" s="65"/>
      <c r="K63" s="62"/>
      <c r="L63" s="63"/>
      <c r="M63" s="63"/>
      <c r="N63" s="64"/>
      <c r="O63" s="65"/>
      <c r="P63" s="65"/>
      <c r="Q63" s="62"/>
      <c r="R63" s="63"/>
      <c r="S63" s="63"/>
    </row>
    <row r="64" spans="1:19" ht="21" hidden="1" customHeight="1" x14ac:dyDescent="0.25">
      <c r="A64" s="66"/>
      <c r="B64" s="62"/>
      <c r="C64" s="63"/>
      <c r="D64" s="63"/>
      <c r="E64" s="62"/>
      <c r="F64" s="63"/>
      <c r="G64" s="63"/>
      <c r="H64" s="64"/>
      <c r="I64" s="65"/>
      <c r="J64" s="65"/>
      <c r="K64" s="62"/>
      <c r="L64" s="63"/>
      <c r="M64" s="63"/>
      <c r="N64" s="64"/>
      <c r="O64" s="65"/>
      <c r="P64" s="65"/>
      <c r="Q64" s="62"/>
      <c r="R64" s="63"/>
      <c r="S64" s="63"/>
    </row>
    <row r="65" spans="6:6" hidden="1" x14ac:dyDescent="0.25">
      <c r="F65" s="67"/>
    </row>
  </sheetData>
  <mergeCells count="27">
    <mergeCell ref="Q15:Q16"/>
    <mergeCell ref="R15:S15"/>
    <mergeCell ref="B8:S8"/>
    <mergeCell ref="I15:J15"/>
    <mergeCell ref="K15:K16"/>
    <mergeCell ref="L15:M15"/>
    <mergeCell ref="N15:N16"/>
    <mergeCell ref="O15:P15"/>
    <mergeCell ref="A7:S7"/>
    <mergeCell ref="E9:G9"/>
    <mergeCell ref="A13:A16"/>
    <mergeCell ref="B13:D14"/>
    <mergeCell ref="E13:G14"/>
    <mergeCell ref="H13:J14"/>
    <mergeCell ref="K13:M14"/>
    <mergeCell ref="N13:P14"/>
    <mergeCell ref="Q13:S14"/>
    <mergeCell ref="B15:B16"/>
    <mergeCell ref="C15:D15"/>
    <mergeCell ref="E15:E16"/>
    <mergeCell ref="F15:G15"/>
    <mergeCell ref="H15:H16"/>
    <mergeCell ref="R1:S1"/>
    <mergeCell ref="R2:S2"/>
    <mergeCell ref="R3:S3"/>
    <mergeCell ref="A5:S5"/>
    <mergeCell ref="A6:S6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2266215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9913BA5-83A3-4616-B0C6-10ADB0339C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2024-12-18T10:48:45Z</cp:lastPrinted>
  <dcterms:created xsi:type="dcterms:W3CDTF">2024-12-18T10:34:35Z</dcterms:created>
  <dcterms:modified xsi:type="dcterms:W3CDTF">2024-12-18T10:50:09Z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