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M:\Планирование доходов\ОТДЕЛ\Бюджет МО 2027-2029гг\"/>
    </mc:Choice>
  </mc:AlternateContent>
  <bookViews>
    <workbookView xWindow="0" yWindow="0" windowWidth="28515" windowHeight="11100" activeTab="5"/>
  </bookViews>
  <sheets>
    <sheet name="Бирюля" sheetId="1" r:id="rId1"/>
    <sheet name="К-Озек" sheetId="8" r:id="rId2"/>
    <sheet name="Манжерок" sheetId="9" r:id="rId3"/>
    <sheet name="Майма" sheetId="10" r:id="rId4"/>
    <sheet name="У-Муны" sheetId="2" r:id="rId5"/>
    <sheet name="Соузга" sheetId="3" r:id="rId6"/>
  </sheets>
  <definedNames>
    <definedName name="_xlnm.Print_Titles" localSheetId="0">Бирюля!$7:$9</definedName>
    <definedName name="_xlnm.Print_Titles" localSheetId="1">'К-Озек'!$7:$9</definedName>
    <definedName name="_xlnm.Print_Titles" localSheetId="3">Майма!$7:$9</definedName>
    <definedName name="_xlnm.Print_Titles" localSheetId="2">Манжерок!$7:$9</definedName>
    <definedName name="_xlnm.Print_Titles" localSheetId="5">Соузга!$7:$9</definedName>
    <definedName name="_xlnm.Print_Titles" localSheetId="4">'У-Муны'!$7:$9</definedName>
    <definedName name="_xlnm.Print_Area" localSheetId="0">Бирюля!$A$1:$G$26</definedName>
    <definedName name="_xlnm.Print_Area" localSheetId="1">'К-Озек'!$A$1:$G$27</definedName>
    <definedName name="_xlnm.Print_Area" localSheetId="3">Майма!$A$1:$G$26</definedName>
    <definedName name="_xlnm.Print_Area" localSheetId="2">Манжерок!$A$1:$G$27</definedName>
    <definedName name="_xlnm.Print_Area" localSheetId="5">Соузга!$A$1:$G$26</definedName>
    <definedName name="_xlnm.Print_Area" localSheetId="4">'У-Муны'!$A$1:$G$27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6" i="2" l="1"/>
  <c r="E16" i="10"/>
  <c r="E20" i="9"/>
  <c r="E19" i="9"/>
  <c r="E17" i="9"/>
  <c r="E20" i="3"/>
  <c r="E19" i="3"/>
  <c r="E20" i="2"/>
  <c r="E19" i="2"/>
  <c r="E17" i="2"/>
  <c r="E20" i="10"/>
  <c r="E19" i="10"/>
  <c r="E17" i="10"/>
  <c r="E20" i="8"/>
  <c r="E19" i="8"/>
  <c r="E17" i="8"/>
  <c r="E20" i="1"/>
</calcChain>
</file>

<file path=xl/sharedStrings.xml><?xml version="1.0" encoding="utf-8"?>
<sst xmlns="http://schemas.openxmlformats.org/spreadsheetml/2006/main" count="318" uniqueCount="31">
  <si>
    <t>Перечень исходных данных, необходимых для осуществления оценки налогового потенциала муниципальных образований в Республике Алтай на очередной финансовый год и плановый период  для проведения расчетов распределения межбюджетных трансфертов из республиканского бюджета Республики Алтай на очередной финансовый год и плановый период</t>
  </si>
  <si>
    <t>показатель</t>
  </si>
  <si>
    <t>период</t>
  </si>
  <si>
    <t>ед. измерения</t>
  </si>
  <si>
    <t>значение показателя по данным МФ РА</t>
  </si>
  <si>
    <t>значение показателя по данным МО</t>
  </si>
  <si>
    <t>согласованное значение показателя</t>
  </si>
  <si>
    <t>Налог на доходы физических лиц</t>
  </si>
  <si>
    <t>сумма исчисленного налога на доходы физических лиц</t>
  </si>
  <si>
    <t>2024 год</t>
  </si>
  <si>
    <t>тыс. руб.</t>
  </si>
  <si>
    <t>2025 год</t>
  </si>
  <si>
    <t>1 полугодие 2026 года</t>
  </si>
  <si>
    <t>Единый сельскохозяйственный налог</t>
  </si>
  <si>
    <t>сумма исчисленного единого сельскохозяйственного налога</t>
  </si>
  <si>
    <t>Земельный налог с организаций</t>
  </si>
  <si>
    <t>Земельный налог с физических лиц</t>
  </si>
  <si>
    <t>Налог на имущество физических лиц</t>
  </si>
  <si>
    <t>Глава муниципального образования</t>
  </si>
  <si>
    <t>_____________________________________________</t>
  </si>
  <si>
    <t>________________</t>
  </si>
  <si>
    <t xml:space="preserve">     (подпись)</t>
  </si>
  <si>
    <t>Муниципальное образование_Соузгинское  сельское поселение</t>
  </si>
  <si>
    <t>Муниципальное образование_Усть-Мунинское сельское поселение</t>
  </si>
  <si>
    <t>Муниципальное образование_Майминское сельское поселение</t>
  </si>
  <si>
    <t>Муниципальное образование_Манжерокское сельское поселение</t>
  </si>
  <si>
    <t>Муниципальное образование_Кызыл-Озекское  сельское поселение</t>
  </si>
  <si>
    <t>Муниципальное образование_Бирюлинское сельское поселение</t>
  </si>
  <si>
    <t>МО</t>
  </si>
  <si>
    <t>сумма земельного налога, подлежащая уплате в бюджет, с учетом налоговых льгот</t>
  </si>
  <si>
    <t>сумма налога на имущество физических лиц, подлежащая уплате в бюджет, с учетом налоговых льгот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</si>
</sst>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7" x14ac:knownFonts="1">
    <font>
      <sz val="10"/>
      <name val="Arial Cyr"/>
      <charset val="204"/>
    </font>
    <font>
      <sz val="12"/>
      <name val="Times New Roman"/>
      <family val="1"/>
      <charset val="204"/>
    </font>
    <font>
      <sz val="10"/>
      <color rgb="FF000000"/>
      <name val="Arial"/>
      <family val="2"/>
      <charset val="204"/>
    </font>
    <font>
      <b/>
      <sz val="12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</borders>
  <cellStyleXfs count="2">
    <xf numFmtId="0" fontId="0" fillId="0" borderId="0"/>
    <xf numFmtId="0" fontId="2" fillId="0" borderId="0"/>
  </cellStyleXfs>
  <cellXfs count="51">
    <xf numFmtId="0" fontId="0" fillId="0" borderId="0" xfId="0"/>
    <xf numFmtId="0" fontId="1" fillId="0" borderId="0" xfId="0" applyFont="1" applyBorder="1" applyAlignment="1">
      <alignment vertical="top" wrapText="1"/>
    </xf>
    <xf numFmtId="0" fontId="1" fillId="0" borderId="10" xfId="0" applyFont="1" applyBorder="1"/>
    <xf numFmtId="0" fontId="1" fillId="0" borderId="10" xfId="0" applyFont="1" applyBorder="1" applyAlignment="1">
      <alignment wrapText="1"/>
    </xf>
    <xf numFmtId="0" fontId="1" fillId="0" borderId="0" xfId="0" applyFont="1"/>
    <xf numFmtId="0" fontId="1" fillId="0" borderId="0" xfId="0" applyFont="1" applyAlignment="1">
      <alignment vertical="top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0" xfId="0" applyFont="1" applyAlignment="1"/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vertical="top"/>
    </xf>
    <xf numFmtId="0" fontId="1" fillId="0" borderId="0" xfId="0" applyFont="1" applyAlignment="1">
      <alignment horizontal="center" vertical="top"/>
    </xf>
    <xf numFmtId="0" fontId="3" fillId="0" borderId="0" xfId="0" applyFont="1" applyBorder="1" applyAlignment="1">
      <alignment horizontal="center" vertical="top" wrapText="1"/>
    </xf>
    <xf numFmtId="0" fontId="4" fillId="0" borderId="0" xfId="0" applyFont="1" applyBorder="1" applyAlignment="1">
      <alignment horizontal="center" vertical="top"/>
    </xf>
    <xf numFmtId="0" fontId="1" fillId="0" borderId="0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top" wrapText="1"/>
    </xf>
    <xf numFmtId="0" fontId="1" fillId="0" borderId="10" xfId="0" applyFont="1" applyFill="1" applyBorder="1" applyAlignment="1">
      <alignment vertical="center" wrapText="1"/>
    </xf>
    <xf numFmtId="0" fontId="1" fillId="0" borderId="10" xfId="0" applyFont="1" applyFill="1" applyBorder="1" applyAlignment="1">
      <alignment horizontal="center" vertical="center" wrapText="1"/>
    </xf>
    <xf numFmtId="164" fontId="1" fillId="0" borderId="10" xfId="0" applyNumberFormat="1" applyFont="1" applyFill="1" applyBorder="1" applyAlignment="1">
      <alignment horizontal="center" vertical="center" wrapText="1"/>
    </xf>
    <xf numFmtId="3" fontId="1" fillId="0" borderId="10" xfId="0" applyNumberFormat="1" applyFont="1" applyFill="1" applyBorder="1" applyAlignment="1">
      <alignment horizontal="center" vertical="center" wrapText="1"/>
    </xf>
    <xf numFmtId="3" fontId="1" fillId="0" borderId="11" xfId="0" applyNumberFormat="1" applyFont="1" applyFill="1" applyBorder="1" applyAlignment="1">
      <alignment horizontal="center" vertical="center" wrapText="1"/>
    </xf>
    <xf numFmtId="164" fontId="5" fillId="0" borderId="14" xfId="0" applyNumberFormat="1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vertical="top" wrapText="1"/>
    </xf>
    <xf numFmtId="0" fontId="1" fillId="0" borderId="13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2" borderId="0" xfId="0" applyFont="1" applyFill="1" applyBorder="1" applyAlignment="1">
      <alignment vertical="center" wrapText="1"/>
    </xf>
    <xf numFmtId="3" fontId="1" fillId="0" borderId="0" xfId="0" applyNumberFormat="1" applyFont="1" applyBorder="1" applyAlignment="1">
      <alignment horizontal="center" vertical="center" wrapText="1"/>
    </xf>
    <xf numFmtId="3" fontId="1" fillId="0" borderId="0" xfId="0" applyNumberFormat="1" applyFont="1" applyBorder="1" applyAlignment="1">
      <alignment horizontal="center" vertical="top" wrapText="1"/>
    </xf>
    <xf numFmtId="0" fontId="1" fillId="0" borderId="0" xfId="0" applyFont="1" applyAlignment="1">
      <alignment horizontal="left" vertical="top"/>
    </xf>
    <xf numFmtId="164" fontId="6" fillId="0" borderId="10" xfId="0" applyNumberFormat="1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top"/>
    </xf>
    <xf numFmtId="0" fontId="1" fillId="0" borderId="0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top" wrapText="1"/>
    </xf>
    <xf numFmtId="0" fontId="4" fillId="0" borderId="0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6"/>
  <sheetViews>
    <sheetView topLeftCell="A8" zoomScale="110" zoomScaleNormal="110" zoomScaleSheetLayoutView="80" workbookViewId="0">
      <selection activeCell="D28" sqref="D28"/>
    </sheetView>
  </sheetViews>
  <sheetFormatPr defaultRowHeight="15.75" x14ac:dyDescent="0.25"/>
  <cols>
    <col min="1" max="1" width="27.5703125" style="12" customWidth="1"/>
    <col min="2" max="2" width="67" style="5" customWidth="1"/>
    <col min="3" max="3" width="23.85546875" style="5" customWidth="1"/>
    <col min="4" max="4" width="14.42578125" style="5" customWidth="1"/>
    <col min="5" max="5" width="17.140625" style="6" customWidth="1"/>
    <col min="6" max="6" width="15" style="5" customWidth="1"/>
    <col min="7" max="7" width="15" style="12" customWidth="1"/>
    <col min="8" max="16384" width="9.140625" style="4"/>
  </cols>
  <sheetData>
    <row r="1" spans="1:7" x14ac:dyDescent="0.25">
      <c r="E1" s="43"/>
      <c r="F1" s="43"/>
      <c r="G1" s="43"/>
    </row>
    <row r="2" spans="1:7" x14ac:dyDescent="0.25">
      <c r="A2" s="13"/>
      <c r="B2" s="1"/>
      <c r="C2" s="11"/>
      <c r="D2" s="11"/>
      <c r="E2" s="44"/>
      <c r="F2" s="44"/>
      <c r="G2" s="44"/>
    </row>
    <row r="3" spans="1:7" ht="63" customHeight="1" x14ac:dyDescent="0.25">
      <c r="A3" s="45" t="s">
        <v>0</v>
      </c>
      <c r="B3" s="45"/>
      <c r="C3" s="45"/>
      <c r="D3" s="45"/>
      <c r="E3" s="45"/>
      <c r="F3" s="45"/>
      <c r="G3" s="45"/>
    </row>
    <row r="4" spans="1:7" x14ac:dyDescent="0.25">
      <c r="A4" s="14"/>
      <c r="B4" s="11"/>
      <c r="C4" s="11"/>
      <c r="D4" s="11"/>
      <c r="E4" s="10"/>
      <c r="F4" s="11"/>
      <c r="G4" s="15"/>
    </row>
    <row r="5" spans="1:7" x14ac:dyDescent="0.25">
      <c r="A5" s="46" t="s">
        <v>27</v>
      </c>
      <c r="B5" s="46"/>
      <c r="C5" s="46"/>
      <c r="D5" s="46"/>
      <c r="E5" s="46"/>
      <c r="F5" s="46"/>
      <c r="G5" s="46"/>
    </row>
    <row r="6" spans="1:7" ht="16.5" thickBot="1" x14ac:dyDescent="0.3">
      <c r="A6" s="16"/>
    </row>
    <row r="7" spans="1:7" ht="63" x14ac:dyDescent="0.25">
      <c r="A7" s="47" t="s">
        <v>1</v>
      </c>
      <c r="B7" s="48"/>
      <c r="C7" s="48" t="s">
        <v>2</v>
      </c>
      <c r="D7" s="48" t="s">
        <v>3</v>
      </c>
      <c r="E7" s="17" t="s">
        <v>4</v>
      </c>
      <c r="F7" s="17" t="s">
        <v>5</v>
      </c>
      <c r="G7" s="18" t="s">
        <v>6</v>
      </c>
    </row>
    <row r="8" spans="1:7" ht="16.5" thickBot="1" x14ac:dyDescent="0.3">
      <c r="A8" s="49"/>
      <c r="B8" s="50"/>
      <c r="C8" s="50"/>
      <c r="D8" s="50"/>
      <c r="E8" s="19" t="s">
        <v>28</v>
      </c>
      <c r="F8" s="19" t="s">
        <v>28</v>
      </c>
      <c r="G8" s="19" t="s">
        <v>28</v>
      </c>
    </row>
    <row r="9" spans="1:7" x14ac:dyDescent="0.25">
      <c r="A9" s="37">
        <v>1</v>
      </c>
      <c r="B9" s="38"/>
      <c r="C9" s="20">
        <v>2</v>
      </c>
      <c r="D9" s="21">
        <v>3</v>
      </c>
      <c r="E9" s="21">
        <v>4</v>
      </c>
      <c r="F9" s="20">
        <v>5</v>
      </c>
      <c r="G9" s="22">
        <v>6</v>
      </c>
    </row>
    <row r="10" spans="1:7" x14ac:dyDescent="0.25">
      <c r="A10" s="39" t="s">
        <v>7</v>
      </c>
      <c r="B10" s="23" t="s">
        <v>8</v>
      </c>
      <c r="C10" s="24" t="s">
        <v>9</v>
      </c>
      <c r="D10" s="24" t="s">
        <v>10</v>
      </c>
      <c r="E10" s="25">
        <v>41483.836000000003</v>
      </c>
      <c r="F10" s="26"/>
      <c r="G10" s="27"/>
    </row>
    <row r="11" spans="1:7" x14ac:dyDescent="0.25">
      <c r="A11" s="40"/>
      <c r="B11" s="23" t="s">
        <v>8</v>
      </c>
      <c r="C11" s="24" t="s">
        <v>11</v>
      </c>
      <c r="D11" s="24" t="s">
        <v>10</v>
      </c>
      <c r="E11" s="28">
        <v>51892.343000000001</v>
      </c>
      <c r="F11" s="26"/>
      <c r="G11" s="27"/>
    </row>
    <row r="12" spans="1:7" x14ac:dyDescent="0.25">
      <c r="A12" s="41"/>
      <c r="B12" s="23" t="s">
        <v>8</v>
      </c>
      <c r="C12" s="24" t="s">
        <v>12</v>
      </c>
      <c r="D12" s="24" t="s">
        <v>10</v>
      </c>
      <c r="E12" s="25">
        <v>24957.274000000001</v>
      </c>
      <c r="F12" s="26"/>
      <c r="G12" s="27"/>
    </row>
    <row r="13" spans="1:7" ht="15.75" customHeight="1" x14ac:dyDescent="0.25">
      <c r="A13" s="39" t="s">
        <v>13</v>
      </c>
      <c r="B13" s="2" t="s">
        <v>14</v>
      </c>
      <c r="C13" s="24" t="s">
        <v>9</v>
      </c>
      <c r="D13" s="24" t="s">
        <v>10</v>
      </c>
      <c r="E13" s="25">
        <v>164</v>
      </c>
      <c r="F13" s="26"/>
      <c r="G13" s="27"/>
    </row>
    <row r="14" spans="1:7" x14ac:dyDescent="0.25">
      <c r="A14" s="40"/>
      <c r="B14" s="2" t="s">
        <v>14</v>
      </c>
      <c r="C14" s="24" t="s">
        <v>11</v>
      </c>
      <c r="D14" s="24" t="s">
        <v>10</v>
      </c>
      <c r="E14" s="25">
        <v>73</v>
      </c>
      <c r="F14" s="26"/>
      <c r="G14" s="27"/>
    </row>
    <row r="15" spans="1:7" x14ac:dyDescent="0.25">
      <c r="A15" s="41"/>
      <c r="B15" s="2" t="s">
        <v>14</v>
      </c>
      <c r="C15" s="24" t="s">
        <v>12</v>
      </c>
      <c r="D15" s="24" t="s">
        <v>10</v>
      </c>
      <c r="E15" s="25">
        <v>72.5</v>
      </c>
      <c r="F15" s="26"/>
      <c r="G15" s="27"/>
    </row>
    <row r="16" spans="1:7" ht="31.5" x14ac:dyDescent="0.25">
      <c r="A16" s="42" t="s">
        <v>15</v>
      </c>
      <c r="B16" s="29" t="s">
        <v>29</v>
      </c>
      <c r="C16" s="24" t="s">
        <v>9</v>
      </c>
      <c r="D16" s="24" t="s">
        <v>10</v>
      </c>
      <c r="E16" s="25">
        <v>829</v>
      </c>
      <c r="F16" s="26"/>
      <c r="G16" s="27"/>
    </row>
    <row r="17" spans="1:7" ht="31.5" x14ac:dyDescent="0.25">
      <c r="A17" s="42"/>
      <c r="B17" s="29" t="s">
        <v>29</v>
      </c>
      <c r="C17" s="24" t="s">
        <v>11</v>
      </c>
      <c r="D17" s="24" t="s">
        <v>10</v>
      </c>
      <c r="E17" s="25">
        <v>627</v>
      </c>
      <c r="F17" s="26"/>
      <c r="G17" s="27"/>
    </row>
    <row r="18" spans="1:7" ht="31.5" x14ac:dyDescent="0.25">
      <c r="A18" s="42"/>
      <c r="B18" s="29" t="s">
        <v>29</v>
      </c>
      <c r="C18" s="24" t="s">
        <v>12</v>
      </c>
      <c r="D18" s="24" t="s">
        <v>10</v>
      </c>
      <c r="E18" s="25">
        <v>393.56</v>
      </c>
      <c r="F18" s="26"/>
      <c r="G18" s="27"/>
    </row>
    <row r="19" spans="1:7" ht="39" customHeight="1" x14ac:dyDescent="0.25">
      <c r="A19" s="30" t="s">
        <v>16</v>
      </c>
      <c r="B19" s="29" t="s">
        <v>29</v>
      </c>
      <c r="C19" s="24" t="s">
        <v>11</v>
      </c>
      <c r="D19" s="24" t="s">
        <v>10</v>
      </c>
      <c r="E19" s="25">
        <v>1177</v>
      </c>
      <c r="F19" s="26"/>
      <c r="G19" s="27"/>
    </row>
    <row r="20" spans="1:7" ht="34.5" customHeight="1" x14ac:dyDescent="0.25">
      <c r="A20" s="24" t="s">
        <v>17</v>
      </c>
      <c r="B20" s="3" t="s">
        <v>30</v>
      </c>
      <c r="C20" s="24" t="s">
        <v>11</v>
      </c>
      <c r="D20" s="24" t="s">
        <v>10</v>
      </c>
      <c r="E20" s="25">
        <f>458+14</f>
        <v>472</v>
      </c>
      <c r="F20" s="26"/>
      <c r="G20" s="27"/>
    </row>
    <row r="21" spans="1:7" x14ac:dyDescent="0.25">
      <c r="A21" s="31"/>
      <c r="B21" s="1"/>
      <c r="C21" s="32"/>
      <c r="D21" s="31"/>
      <c r="E21" s="33"/>
      <c r="F21" s="34"/>
      <c r="G21" s="34"/>
    </row>
    <row r="22" spans="1:7" x14ac:dyDescent="0.25">
      <c r="A22" s="31"/>
      <c r="B22" s="1"/>
      <c r="C22" s="32"/>
      <c r="D22" s="31"/>
      <c r="E22" s="33"/>
      <c r="F22" s="34"/>
      <c r="G22" s="34"/>
    </row>
    <row r="23" spans="1:7" x14ac:dyDescent="0.25">
      <c r="B23" s="11"/>
      <c r="C23" s="32"/>
      <c r="D23" s="10"/>
      <c r="E23" s="7"/>
    </row>
    <row r="24" spans="1:7" x14ac:dyDescent="0.25">
      <c r="A24" s="35" t="s">
        <v>18</v>
      </c>
      <c r="B24" s="11"/>
      <c r="C24" s="11"/>
      <c r="D24" s="10"/>
      <c r="E24" s="7"/>
    </row>
    <row r="25" spans="1:7" x14ac:dyDescent="0.25">
      <c r="A25" s="8" t="s">
        <v>19</v>
      </c>
      <c r="C25" s="9" t="s">
        <v>20</v>
      </c>
      <c r="D25" s="10"/>
      <c r="E25" s="7"/>
    </row>
    <row r="26" spans="1:7" x14ac:dyDescent="0.25">
      <c r="C26" s="12" t="s">
        <v>21</v>
      </c>
      <c r="D26" s="6"/>
      <c r="E26" s="7"/>
    </row>
  </sheetData>
  <mergeCells count="11">
    <mergeCell ref="A9:B9"/>
    <mergeCell ref="A10:A12"/>
    <mergeCell ref="A13:A15"/>
    <mergeCell ref="A16:A18"/>
    <mergeCell ref="E1:G1"/>
    <mergeCell ref="E2:G2"/>
    <mergeCell ref="A3:G3"/>
    <mergeCell ref="A5:G5"/>
    <mergeCell ref="A7:B8"/>
    <mergeCell ref="C7:C8"/>
    <mergeCell ref="D7:D8"/>
  </mergeCells>
  <pageMargins left="0.15748031496062992" right="0.27559055118110237" top="0.31496062992125984" bottom="0.19685039370078741" header="0.15748031496062992" footer="0.15748031496062992"/>
  <pageSetup paperSize="9" scale="56" fitToHeight="2" orientation="portrait" horizontalDpi="4294967295" verticalDpi="4294967295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6"/>
  <sheetViews>
    <sheetView topLeftCell="A5" zoomScale="110" zoomScaleNormal="110" zoomScaleSheetLayoutView="80" workbookViewId="0">
      <selection activeCell="E16" sqref="E16"/>
    </sheetView>
  </sheetViews>
  <sheetFormatPr defaultRowHeight="15.75" x14ac:dyDescent="0.25"/>
  <cols>
    <col min="1" max="1" width="27.5703125" style="12" customWidth="1"/>
    <col min="2" max="2" width="67" style="5" customWidth="1"/>
    <col min="3" max="3" width="23.85546875" style="5" customWidth="1"/>
    <col min="4" max="4" width="14.42578125" style="5" customWidth="1"/>
    <col min="5" max="5" width="17.140625" style="6" customWidth="1"/>
    <col min="6" max="6" width="15" style="5" customWidth="1"/>
    <col min="7" max="7" width="15" style="12" customWidth="1"/>
    <col min="8" max="16384" width="9.140625" style="4"/>
  </cols>
  <sheetData>
    <row r="1" spans="1:7" x14ac:dyDescent="0.25">
      <c r="E1" s="43"/>
      <c r="F1" s="43"/>
      <c r="G1" s="43"/>
    </row>
    <row r="2" spans="1:7" x14ac:dyDescent="0.25">
      <c r="A2" s="13"/>
      <c r="B2" s="1"/>
      <c r="C2" s="11"/>
      <c r="D2" s="11"/>
      <c r="E2" s="44"/>
      <c r="F2" s="44"/>
      <c r="G2" s="44"/>
    </row>
    <row r="3" spans="1:7" ht="63" customHeight="1" x14ac:dyDescent="0.25">
      <c r="A3" s="45" t="s">
        <v>0</v>
      </c>
      <c r="B3" s="45"/>
      <c r="C3" s="45"/>
      <c r="D3" s="45"/>
      <c r="E3" s="45"/>
      <c r="F3" s="45"/>
      <c r="G3" s="45"/>
    </row>
    <row r="4" spans="1:7" x14ac:dyDescent="0.25">
      <c r="A4" s="14"/>
      <c r="B4" s="11"/>
      <c r="C4" s="11"/>
      <c r="D4" s="11"/>
      <c r="E4" s="10"/>
      <c r="F4" s="11"/>
      <c r="G4" s="15"/>
    </row>
    <row r="5" spans="1:7" x14ac:dyDescent="0.25">
      <c r="A5" s="46" t="s">
        <v>26</v>
      </c>
      <c r="B5" s="46"/>
      <c r="C5" s="46"/>
      <c r="D5" s="46"/>
      <c r="E5" s="46"/>
      <c r="F5" s="46"/>
      <c r="G5" s="46"/>
    </row>
    <row r="6" spans="1:7" ht="16.5" thickBot="1" x14ac:dyDescent="0.3">
      <c r="A6" s="16"/>
    </row>
    <row r="7" spans="1:7" ht="63" x14ac:dyDescent="0.25">
      <c r="A7" s="47" t="s">
        <v>1</v>
      </c>
      <c r="B7" s="48"/>
      <c r="C7" s="48" t="s">
        <v>2</v>
      </c>
      <c r="D7" s="48" t="s">
        <v>3</v>
      </c>
      <c r="E7" s="17" t="s">
        <v>4</v>
      </c>
      <c r="F7" s="17" t="s">
        <v>5</v>
      </c>
      <c r="G7" s="18" t="s">
        <v>6</v>
      </c>
    </row>
    <row r="8" spans="1:7" ht="16.5" thickBot="1" x14ac:dyDescent="0.3">
      <c r="A8" s="49"/>
      <c r="B8" s="50"/>
      <c r="C8" s="50"/>
      <c r="D8" s="50"/>
      <c r="E8" s="19" t="s">
        <v>28</v>
      </c>
      <c r="F8" s="19" t="s">
        <v>28</v>
      </c>
      <c r="G8" s="19" t="s">
        <v>28</v>
      </c>
    </row>
    <row r="9" spans="1:7" x14ac:dyDescent="0.25">
      <c r="A9" s="37">
        <v>1</v>
      </c>
      <c r="B9" s="38"/>
      <c r="C9" s="20">
        <v>2</v>
      </c>
      <c r="D9" s="21">
        <v>3</v>
      </c>
      <c r="E9" s="21">
        <v>4</v>
      </c>
      <c r="F9" s="20">
        <v>5</v>
      </c>
      <c r="G9" s="22">
        <v>6</v>
      </c>
    </row>
    <row r="10" spans="1:7" x14ac:dyDescent="0.25">
      <c r="A10" s="39" t="s">
        <v>7</v>
      </c>
      <c r="B10" s="23" t="s">
        <v>8</v>
      </c>
      <c r="C10" s="24" t="s">
        <v>9</v>
      </c>
      <c r="D10" s="24" t="s">
        <v>10</v>
      </c>
      <c r="E10" s="25">
        <v>49190.440999999999</v>
      </c>
      <c r="F10" s="26"/>
      <c r="G10" s="27"/>
    </row>
    <row r="11" spans="1:7" x14ac:dyDescent="0.25">
      <c r="A11" s="40"/>
      <c r="B11" s="23" t="s">
        <v>8</v>
      </c>
      <c r="C11" s="24" t="s">
        <v>11</v>
      </c>
      <c r="D11" s="24" t="s">
        <v>10</v>
      </c>
      <c r="E11" s="25">
        <v>50143.273000000001</v>
      </c>
      <c r="F11" s="26"/>
      <c r="G11" s="27"/>
    </row>
    <row r="12" spans="1:7" x14ac:dyDescent="0.25">
      <c r="A12" s="41"/>
      <c r="B12" s="23" t="s">
        <v>8</v>
      </c>
      <c r="C12" s="24" t="s">
        <v>12</v>
      </c>
      <c r="D12" s="24" t="s">
        <v>10</v>
      </c>
      <c r="E12" s="25">
        <v>32724.014999999999</v>
      </c>
      <c r="F12" s="26"/>
      <c r="G12" s="27"/>
    </row>
    <row r="13" spans="1:7" ht="15.75" customHeight="1" x14ac:dyDescent="0.25">
      <c r="A13" s="39" t="s">
        <v>13</v>
      </c>
      <c r="B13" s="2" t="s">
        <v>14</v>
      </c>
      <c r="C13" s="24" t="s">
        <v>9</v>
      </c>
      <c r="D13" s="24" t="s">
        <v>10</v>
      </c>
      <c r="E13" s="25">
        <v>290</v>
      </c>
      <c r="F13" s="26"/>
      <c r="G13" s="27"/>
    </row>
    <row r="14" spans="1:7" x14ac:dyDescent="0.25">
      <c r="A14" s="40"/>
      <c r="B14" s="2" t="s">
        <v>14</v>
      </c>
      <c r="C14" s="24" t="s">
        <v>11</v>
      </c>
      <c r="D14" s="24" t="s">
        <v>10</v>
      </c>
      <c r="E14" s="25">
        <v>315</v>
      </c>
      <c r="F14" s="26"/>
      <c r="G14" s="27"/>
    </row>
    <row r="15" spans="1:7" x14ac:dyDescent="0.25">
      <c r="A15" s="41"/>
      <c r="B15" s="2" t="s">
        <v>14</v>
      </c>
      <c r="C15" s="24" t="s">
        <v>12</v>
      </c>
      <c r="D15" s="24" t="s">
        <v>10</v>
      </c>
      <c r="E15" s="25">
        <v>402.35</v>
      </c>
      <c r="F15" s="26"/>
      <c r="G15" s="27"/>
    </row>
    <row r="16" spans="1:7" ht="31.5" x14ac:dyDescent="0.25">
      <c r="A16" s="42" t="s">
        <v>15</v>
      </c>
      <c r="B16" s="29" t="s">
        <v>29</v>
      </c>
      <c r="C16" s="24" t="s">
        <v>9</v>
      </c>
      <c r="D16" s="24" t="s">
        <v>10</v>
      </c>
      <c r="E16" s="25">
        <v>1934</v>
      </c>
      <c r="F16" s="26"/>
      <c r="G16" s="27"/>
    </row>
    <row r="17" spans="1:7" ht="31.5" x14ac:dyDescent="0.25">
      <c r="A17" s="42"/>
      <c r="B17" s="29" t="s">
        <v>29</v>
      </c>
      <c r="C17" s="24" t="s">
        <v>11</v>
      </c>
      <c r="D17" s="24" t="s">
        <v>10</v>
      </c>
      <c r="E17" s="25">
        <f>2102+2</f>
        <v>2104</v>
      </c>
      <c r="F17" s="26"/>
      <c r="G17" s="27"/>
    </row>
    <row r="18" spans="1:7" ht="31.5" x14ac:dyDescent="0.25">
      <c r="A18" s="42"/>
      <c r="B18" s="29" t="s">
        <v>29</v>
      </c>
      <c r="C18" s="24" t="s">
        <v>12</v>
      </c>
      <c r="D18" s="24" t="s">
        <v>10</v>
      </c>
      <c r="E18" s="25">
        <v>1204.73</v>
      </c>
      <c r="F18" s="26"/>
      <c r="G18" s="27"/>
    </row>
    <row r="19" spans="1:7" ht="39" customHeight="1" x14ac:dyDescent="0.25">
      <c r="A19" s="30" t="s">
        <v>16</v>
      </c>
      <c r="B19" s="29" t="s">
        <v>29</v>
      </c>
      <c r="C19" s="24" t="s">
        <v>11</v>
      </c>
      <c r="D19" s="24" t="s">
        <v>10</v>
      </c>
      <c r="E19" s="25">
        <f>4640+581</f>
        <v>5221</v>
      </c>
      <c r="F19" s="26"/>
      <c r="G19" s="27"/>
    </row>
    <row r="20" spans="1:7" ht="34.5" customHeight="1" x14ac:dyDescent="0.25">
      <c r="A20" s="24" t="s">
        <v>17</v>
      </c>
      <c r="B20" s="3" t="s">
        <v>30</v>
      </c>
      <c r="C20" s="24" t="s">
        <v>11</v>
      </c>
      <c r="D20" s="24" t="s">
        <v>10</v>
      </c>
      <c r="E20" s="25">
        <f>2733+140</f>
        <v>2873</v>
      </c>
      <c r="F20" s="26"/>
      <c r="G20" s="27"/>
    </row>
    <row r="21" spans="1:7" x14ac:dyDescent="0.25">
      <c r="A21" s="31"/>
      <c r="B21" s="1"/>
      <c r="C21" s="32"/>
      <c r="D21" s="31"/>
      <c r="E21" s="33"/>
      <c r="F21" s="34"/>
      <c r="G21" s="34"/>
    </row>
    <row r="22" spans="1:7" x14ac:dyDescent="0.25">
      <c r="A22" s="31"/>
      <c r="B22" s="1"/>
      <c r="C22" s="32"/>
      <c r="D22" s="31"/>
      <c r="E22" s="33"/>
      <c r="F22" s="34"/>
      <c r="G22" s="34"/>
    </row>
    <row r="23" spans="1:7" x14ac:dyDescent="0.25">
      <c r="B23" s="11"/>
      <c r="C23" s="32"/>
      <c r="D23" s="10"/>
      <c r="E23" s="7"/>
    </row>
    <row r="24" spans="1:7" x14ac:dyDescent="0.25">
      <c r="A24" s="35" t="s">
        <v>18</v>
      </c>
      <c r="B24" s="11"/>
      <c r="C24" s="11"/>
      <c r="D24" s="10"/>
      <c r="E24" s="7"/>
    </row>
    <row r="25" spans="1:7" x14ac:dyDescent="0.25">
      <c r="A25" s="8" t="s">
        <v>19</v>
      </c>
      <c r="C25" s="9" t="s">
        <v>20</v>
      </c>
      <c r="D25" s="10"/>
      <c r="E25" s="7"/>
    </row>
    <row r="26" spans="1:7" x14ac:dyDescent="0.25">
      <c r="C26" s="12" t="s">
        <v>21</v>
      </c>
      <c r="D26" s="6"/>
      <c r="E26" s="7"/>
    </row>
  </sheetData>
  <mergeCells count="11">
    <mergeCell ref="A9:B9"/>
    <mergeCell ref="A10:A12"/>
    <mergeCell ref="A13:A15"/>
    <mergeCell ref="A16:A18"/>
    <mergeCell ref="E1:G1"/>
    <mergeCell ref="E2:G2"/>
    <mergeCell ref="A3:G3"/>
    <mergeCell ref="A5:G5"/>
    <mergeCell ref="A7:B8"/>
    <mergeCell ref="C7:C8"/>
    <mergeCell ref="D7:D8"/>
  </mergeCells>
  <pageMargins left="0.15748031496062992" right="0.27559055118110237" top="0.31496062992125984" bottom="0.19685039370078741" header="0.15748031496062992" footer="0.15748031496062992"/>
  <pageSetup paperSize="9" scale="56" fitToHeight="2" orientation="portrait" horizontalDpi="4294967295" verticalDpi="4294967295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6"/>
  <sheetViews>
    <sheetView topLeftCell="A8" zoomScale="110" zoomScaleNormal="110" zoomScaleSheetLayoutView="80" workbookViewId="0">
      <selection activeCell="E16" sqref="E16"/>
    </sheetView>
  </sheetViews>
  <sheetFormatPr defaultRowHeight="15.75" x14ac:dyDescent="0.25"/>
  <cols>
    <col min="1" max="1" width="27.5703125" style="12" customWidth="1"/>
    <col min="2" max="2" width="67" style="5" customWidth="1"/>
    <col min="3" max="3" width="23.85546875" style="5" customWidth="1"/>
    <col min="4" max="4" width="14.42578125" style="5" customWidth="1"/>
    <col min="5" max="5" width="17.140625" style="6" customWidth="1"/>
    <col min="6" max="6" width="15" style="5" customWidth="1"/>
    <col min="7" max="7" width="15" style="12" customWidth="1"/>
    <col min="8" max="16384" width="9.140625" style="4"/>
  </cols>
  <sheetData>
    <row r="1" spans="1:7" x14ac:dyDescent="0.25">
      <c r="E1" s="43"/>
      <c r="F1" s="43"/>
      <c r="G1" s="43"/>
    </row>
    <row r="2" spans="1:7" x14ac:dyDescent="0.25">
      <c r="A2" s="13"/>
      <c r="B2" s="1"/>
      <c r="C2" s="11"/>
      <c r="D2" s="11"/>
      <c r="E2" s="44"/>
      <c r="F2" s="44"/>
      <c r="G2" s="44"/>
    </row>
    <row r="3" spans="1:7" ht="63" customHeight="1" x14ac:dyDescent="0.25">
      <c r="A3" s="45" t="s">
        <v>0</v>
      </c>
      <c r="B3" s="45"/>
      <c r="C3" s="45"/>
      <c r="D3" s="45"/>
      <c r="E3" s="45"/>
      <c r="F3" s="45"/>
      <c r="G3" s="45"/>
    </row>
    <row r="4" spans="1:7" x14ac:dyDescent="0.25">
      <c r="A4" s="14"/>
      <c r="B4" s="11"/>
      <c r="C4" s="11"/>
      <c r="D4" s="11"/>
      <c r="E4" s="10"/>
      <c r="F4" s="11"/>
      <c r="G4" s="15"/>
    </row>
    <row r="5" spans="1:7" x14ac:dyDescent="0.25">
      <c r="A5" s="46" t="s">
        <v>25</v>
      </c>
      <c r="B5" s="46"/>
      <c r="C5" s="46"/>
      <c r="D5" s="46"/>
      <c r="E5" s="46"/>
      <c r="F5" s="46"/>
      <c r="G5" s="46"/>
    </row>
    <row r="6" spans="1:7" ht="16.5" thickBot="1" x14ac:dyDescent="0.3">
      <c r="A6" s="16"/>
    </row>
    <row r="7" spans="1:7" ht="63" x14ac:dyDescent="0.25">
      <c r="A7" s="47" t="s">
        <v>1</v>
      </c>
      <c r="B7" s="48"/>
      <c r="C7" s="48" t="s">
        <v>2</v>
      </c>
      <c r="D7" s="48" t="s">
        <v>3</v>
      </c>
      <c r="E7" s="17" t="s">
        <v>4</v>
      </c>
      <c r="F7" s="17" t="s">
        <v>5</v>
      </c>
      <c r="G7" s="18" t="s">
        <v>6</v>
      </c>
    </row>
    <row r="8" spans="1:7" ht="16.5" thickBot="1" x14ac:dyDescent="0.3">
      <c r="A8" s="49"/>
      <c r="B8" s="50"/>
      <c r="C8" s="50"/>
      <c r="D8" s="50"/>
      <c r="E8" s="19" t="s">
        <v>28</v>
      </c>
      <c r="F8" s="19" t="s">
        <v>28</v>
      </c>
      <c r="G8" s="19" t="s">
        <v>28</v>
      </c>
    </row>
    <row r="9" spans="1:7" x14ac:dyDescent="0.25">
      <c r="A9" s="37">
        <v>1</v>
      </c>
      <c r="B9" s="38"/>
      <c r="C9" s="20">
        <v>2</v>
      </c>
      <c r="D9" s="21">
        <v>3</v>
      </c>
      <c r="E9" s="21">
        <v>4</v>
      </c>
      <c r="F9" s="20">
        <v>5</v>
      </c>
      <c r="G9" s="22">
        <v>6</v>
      </c>
    </row>
    <row r="10" spans="1:7" x14ac:dyDescent="0.25">
      <c r="A10" s="39" t="s">
        <v>7</v>
      </c>
      <c r="B10" s="23" t="s">
        <v>8</v>
      </c>
      <c r="C10" s="24" t="s">
        <v>9</v>
      </c>
      <c r="D10" s="24" t="s">
        <v>10</v>
      </c>
      <c r="E10" s="25">
        <v>689183.30700000003</v>
      </c>
      <c r="F10" s="26"/>
      <c r="G10" s="27"/>
    </row>
    <row r="11" spans="1:7" x14ac:dyDescent="0.25">
      <c r="A11" s="40"/>
      <c r="B11" s="23" t="s">
        <v>8</v>
      </c>
      <c r="C11" s="24" t="s">
        <v>11</v>
      </c>
      <c r="D11" s="24" t="s">
        <v>10</v>
      </c>
      <c r="E11" s="25">
        <v>925950.47699999996</v>
      </c>
      <c r="F11" s="26"/>
      <c r="G11" s="27"/>
    </row>
    <row r="12" spans="1:7" x14ac:dyDescent="0.25">
      <c r="A12" s="41"/>
      <c r="B12" s="23" t="s">
        <v>8</v>
      </c>
      <c r="C12" s="24" t="s">
        <v>12</v>
      </c>
      <c r="D12" s="24" t="s">
        <v>10</v>
      </c>
      <c r="E12" s="25">
        <v>436822.65299999999</v>
      </c>
      <c r="F12" s="26"/>
      <c r="G12" s="27"/>
    </row>
    <row r="13" spans="1:7" ht="15.75" customHeight="1" x14ac:dyDescent="0.25">
      <c r="A13" s="39" t="s">
        <v>13</v>
      </c>
      <c r="B13" s="2" t="s">
        <v>14</v>
      </c>
      <c r="C13" s="24" t="s">
        <v>9</v>
      </c>
      <c r="D13" s="24" t="s">
        <v>10</v>
      </c>
      <c r="E13" s="25">
        <v>9</v>
      </c>
      <c r="F13" s="26"/>
      <c r="G13" s="27"/>
    </row>
    <row r="14" spans="1:7" x14ac:dyDescent="0.25">
      <c r="A14" s="40"/>
      <c r="B14" s="2" t="s">
        <v>14</v>
      </c>
      <c r="C14" s="24" t="s">
        <v>11</v>
      </c>
      <c r="D14" s="24" t="s">
        <v>10</v>
      </c>
      <c r="E14" s="25">
        <v>0</v>
      </c>
      <c r="F14" s="26"/>
      <c r="G14" s="27"/>
    </row>
    <row r="15" spans="1:7" x14ac:dyDescent="0.25">
      <c r="A15" s="41"/>
      <c r="B15" s="2" t="s">
        <v>14</v>
      </c>
      <c r="C15" s="24" t="s">
        <v>12</v>
      </c>
      <c r="D15" s="24" t="s">
        <v>10</v>
      </c>
      <c r="E15" s="25">
        <v>0</v>
      </c>
      <c r="F15" s="26"/>
      <c r="G15" s="27"/>
    </row>
    <row r="16" spans="1:7" ht="31.5" x14ac:dyDescent="0.25">
      <c r="A16" s="42" t="s">
        <v>15</v>
      </c>
      <c r="B16" s="29" t="s">
        <v>29</v>
      </c>
      <c r="C16" s="24" t="s">
        <v>9</v>
      </c>
      <c r="D16" s="24" t="s">
        <v>10</v>
      </c>
      <c r="E16" s="36">
        <v>4960</v>
      </c>
      <c r="F16" s="26"/>
      <c r="G16" s="27"/>
    </row>
    <row r="17" spans="1:7" ht="31.5" x14ac:dyDescent="0.25">
      <c r="A17" s="42"/>
      <c r="B17" s="29" t="s">
        <v>29</v>
      </c>
      <c r="C17" s="24" t="s">
        <v>11</v>
      </c>
      <c r="D17" s="24" t="s">
        <v>10</v>
      </c>
      <c r="E17" s="25">
        <f>8995+45</f>
        <v>9040</v>
      </c>
      <c r="F17" s="26"/>
      <c r="G17" s="27"/>
    </row>
    <row r="18" spans="1:7" ht="31.5" x14ac:dyDescent="0.25">
      <c r="A18" s="42"/>
      <c r="B18" s="29" t="s">
        <v>29</v>
      </c>
      <c r="C18" s="24" t="s">
        <v>12</v>
      </c>
      <c r="D18" s="24" t="s">
        <v>10</v>
      </c>
      <c r="E18" s="25">
        <v>3586.9</v>
      </c>
      <c r="F18" s="26"/>
      <c r="G18" s="27"/>
    </row>
    <row r="19" spans="1:7" ht="39" customHeight="1" x14ac:dyDescent="0.25">
      <c r="A19" s="30" t="s">
        <v>16</v>
      </c>
      <c r="B19" s="29" t="s">
        <v>29</v>
      </c>
      <c r="C19" s="24" t="s">
        <v>11</v>
      </c>
      <c r="D19" s="24" t="s">
        <v>10</v>
      </c>
      <c r="E19" s="25">
        <f>1951+329</f>
        <v>2280</v>
      </c>
      <c r="F19" s="26"/>
      <c r="G19" s="27"/>
    </row>
    <row r="20" spans="1:7" ht="34.5" customHeight="1" x14ac:dyDescent="0.25">
      <c r="A20" s="24" t="s">
        <v>17</v>
      </c>
      <c r="B20" s="3" t="s">
        <v>30</v>
      </c>
      <c r="C20" s="24" t="s">
        <v>11</v>
      </c>
      <c r="D20" s="24" t="s">
        <v>10</v>
      </c>
      <c r="E20" s="25">
        <f>3960+77</f>
        <v>4037</v>
      </c>
      <c r="F20" s="26"/>
      <c r="G20" s="27"/>
    </row>
    <row r="21" spans="1:7" x14ac:dyDescent="0.25">
      <c r="A21" s="31"/>
      <c r="B21" s="1"/>
      <c r="C21" s="32"/>
      <c r="D21" s="31"/>
      <c r="E21" s="33"/>
      <c r="F21" s="34"/>
      <c r="G21" s="34"/>
    </row>
    <row r="22" spans="1:7" x14ac:dyDescent="0.25">
      <c r="A22" s="31"/>
      <c r="B22" s="1"/>
      <c r="C22" s="32"/>
      <c r="D22" s="31"/>
      <c r="E22" s="33"/>
      <c r="F22" s="34"/>
      <c r="G22" s="34"/>
    </row>
    <row r="23" spans="1:7" x14ac:dyDescent="0.25">
      <c r="B23" s="11"/>
      <c r="C23" s="32"/>
      <c r="D23" s="10"/>
      <c r="E23" s="7"/>
    </row>
    <row r="24" spans="1:7" x14ac:dyDescent="0.25">
      <c r="A24" s="35" t="s">
        <v>18</v>
      </c>
      <c r="B24" s="11"/>
      <c r="C24" s="11"/>
      <c r="D24" s="10"/>
      <c r="E24" s="7"/>
    </row>
    <row r="25" spans="1:7" x14ac:dyDescent="0.25">
      <c r="A25" s="8" t="s">
        <v>19</v>
      </c>
      <c r="C25" s="9" t="s">
        <v>20</v>
      </c>
      <c r="D25" s="10"/>
      <c r="E25" s="7"/>
    </row>
    <row r="26" spans="1:7" x14ac:dyDescent="0.25">
      <c r="C26" s="12" t="s">
        <v>21</v>
      </c>
      <c r="D26" s="6"/>
      <c r="E26" s="7"/>
    </row>
  </sheetData>
  <mergeCells count="11">
    <mergeCell ref="A9:B9"/>
    <mergeCell ref="A10:A12"/>
    <mergeCell ref="A13:A15"/>
    <mergeCell ref="A16:A18"/>
    <mergeCell ref="E1:G1"/>
    <mergeCell ref="E2:G2"/>
    <mergeCell ref="A3:G3"/>
    <mergeCell ref="A5:G5"/>
    <mergeCell ref="A7:B8"/>
    <mergeCell ref="C7:C8"/>
    <mergeCell ref="D7:D8"/>
  </mergeCells>
  <pageMargins left="0.15748031496062992" right="0.27559055118110237" top="0.31496062992125984" bottom="0.19685039370078741" header="0.15748031496062992" footer="0.15748031496062992"/>
  <pageSetup paperSize="9" scale="56" fitToHeight="2" orientation="portrait" horizontalDpi="4294967295" verticalDpi="4294967295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6"/>
  <sheetViews>
    <sheetView topLeftCell="A11" zoomScale="110" zoomScaleNormal="110" zoomScaleSheetLayoutView="80" workbookViewId="0">
      <selection activeCell="E16" sqref="E16"/>
    </sheetView>
  </sheetViews>
  <sheetFormatPr defaultRowHeight="15.75" x14ac:dyDescent="0.25"/>
  <cols>
    <col min="1" max="1" width="27.5703125" style="12" customWidth="1"/>
    <col min="2" max="2" width="67" style="5" customWidth="1"/>
    <col min="3" max="3" width="23.85546875" style="5" customWidth="1"/>
    <col min="4" max="4" width="14.42578125" style="5" customWidth="1"/>
    <col min="5" max="5" width="17.140625" style="6" customWidth="1"/>
    <col min="6" max="6" width="15" style="5" customWidth="1"/>
    <col min="7" max="7" width="15" style="12" customWidth="1"/>
    <col min="8" max="16384" width="9.140625" style="4"/>
  </cols>
  <sheetData>
    <row r="1" spans="1:7" x14ac:dyDescent="0.25">
      <c r="E1" s="43"/>
      <c r="F1" s="43"/>
      <c r="G1" s="43"/>
    </row>
    <row r="2" spans="1:7" x14ac:dyDescent="0.25">
      <c r="A2" s="13"/>
      <c r="B2" s="1"/>
      <c r="C2" s="11"/>
      <c r="D2" s="11"/>
      <c r="E2" s="44"/>
      <c r="F2" s="44"/>
      <c r="G2" s="44"/>
    </row>
    <row r="3" spans="1:7" ht="63" customHeight="1" x14ac:dyDescent="0.25">
      <c r="A3" s="45" t="s">
        <v>0</v>
      </c>
      <c r="B3" s="45"/>
      <c r="C3" s="45"/>
      <c r="D3" s="45"/>
      <c r="E3" s="45"/>
      <c r="F3" s="45"/>
      <c r="G3" s="45"/>
    </row>
    <row r="4" spans="1:7" x14ac:dyDescent="0.25">
      <c r="A4" s="14"/>
      <c r="B4" s="11"/>
      <c r="C4" s="11"/>
      <c r="D4" s="11"/>
      <c r="E4" s="10"/>
      <c r="F4" s="11"/>
      <c r="G4" s="15"/>
    </row>
    <row r="5" spans="1:7" x14ac:dyDescent="0.25">
      <c r="A5" s="46" t="s">
        <v>24</v>
      </c>
      <c r="B5" s="46"/>
      <c r="C5" s="46"/>
      <c r="D5" s="46"/>
      <c r="E5" s="46"/>
      <c r="F5" s="46"/>
      <c r="G5" s="46"/>
    </row>
    <row r="6" spans="1:7" ht="16.5" thickBot="1" x14ac:dyDescent="0.3">
      <c r="A6" s="16"/>
    </row>
    <row r="7" spans="1:7" ht="63" x14ac:dyDescent="0.25">
      <c r="A7" s="47" t="s">
        <v>1</v>
      </c>
      <c r="B7" s="48"/>
      <c r="C7" s="48" t="s">
        <v>2</v>
      </c>
      <c r="D7" s="48" t="s">
        <v>3</v>
      </c>
      <c r="E7" s="17" t="s">
        <v>4</v>
      </c>
      <c r="F7" s="17" t="s">
        <v>5</v>
      </c>
      <c r="G7" s="18" t="s">
        <v>6</v>
      </c>
    </row>
    <row r="8" spans="1:7" ht="16.5" thickBot="1" x14ac:dyDescent="0.3">
      <c r="A8" s="49"/>
      <c r="B8" s="50"/>
      <c r="C8" s="50"/>
      <c r="D8" s="50"/>
      <c r="E8" s="19" t="s">
        <v>28</v>
      </c>
      <c r="F8" s="19" t="s">
        <v>28</v>
      </c>
      <c r="G8" s="19" t="s">
        <v>28</v>
      </c>
    </row>
    <row r="9" spans="1:7" x14ac:dyDescent="0.25">
      <c r="A9" s="37">
        <v>1</v>
      </c>
      <c r="B9" s="38"/>
      <c r="C9" s="20">
        <v>2</v>
      </c>
      <c r="D9" s="21">
        <v>3</v>
      </c>
      <c r="E9" s="21">
        <v>4</v>
      </c>
      <c r="F9" s="20">
        <v>5</v>
      </c>
      <c r="G9" s="22">
        <v>6</v>
      </c>
    </row>
    <row r="10" spans="1:7" x14ac:dyDescent="0.25">
      <c r="A10" s="39" t="s">
        <v>7</v>
      </c>
      <c r="B10" s="23" t="s">
        <v>8</v>
      </c>
      <c r="C10" s="24" t="s">
        <v>9</v>
      </c>
      <c r="D10" s="24" t="s">
        <v>10</v>
      </c>
      <c r="E10" s="25">
        <v>617025.84199999995</v>
      </c>
      <c r="F10" s="26"/>
      <c r="G10" s="27"/>
    </row>
    <row r="11" spans="1:7" x14ac:dyDescent="0.25">
      <c r="A11" s="40"/>
      <c r="B11" s="23" t="s">
        <v>8</v>
      </c>
      <c r="C11" s="24" t="s">
        <v>11</v>
      </c>
      <c r="D11" s="24" t="s">
        <v>10</v>
      </c>
      <c r="E11" s="25">
        <v>734974.91099999996</v>
      </c>
      <c r="F11" s="26"/>
      <c r="G11" s="27"/>
    </row>
    <row r="12" spans="1:7" x14ac:dyDescent="0.25">
      <c r="A12" s="41"/>
      <c r="B12" s="23" t="s">
        <v>8</v>
      </c>
      <c r="C12" s="24" t="s">
        <v>12</v>
      </c>
      <c r="D12" s="24" t="s">
        <v>10</v>
      </c>
      <c r="E12" s="25">
        <v>413073.98300000001</v>
      </c>
      <c r="F12" s="26"/>
      <c r="G12" s="27"/>
    </row>
    <row r="13" spans="1:7" ht="15.75" customHeight="1" x14ac:dyDescent="0.25">
      <c r="A13" s="39" t="s">
        <v>13</v>
      </c>
      <c r="B13" s="2" t="s">
        <v>14</v>
      </c>
      <c r="C13" s="24" t="s">
        <v>9</v>
      </c>
      <c r="D13" s="24" t="s">
        <v>10</v>
      </c>
      <c r="E13" s="25">
        <v>114</v>
      </c>
      <c r="F13" s="26"/>
      <c r="G13" s="27"/>
    </row>
    <row r="14" spans="1:7" x14ac:dyDescent="0.25">
      <c r="A14" s="40"/>
      <c r="B14" s="2" t="s">
        <v>14</v>
      </c>
      <c r="C14" s="24" t="s">
        <v>11</v>
      </c>
      <c r="D14" s="24" t="s">
        <v>10</v>
      </c>
      <c r="E14" s="25">
        <v>284</v>
      </c>
      <c r="F14" s="26"/>
      <c r="G14" s="27"/>
    </row>
    <row r="15" spans="1:7" x14ac:dyDescent="0.25">
      <c r="A15" s="41"/>
      <c r="B15" s="2" t="s">
        <v>14</v>
      </c>
      <c r="C15" s="24" t="s">
        <v>12</v>
      </c>
      <c r="D15" s="24" t="s">
        <v>10</v>
      </c>
      <c r="E15" s="25">
        <v>783.2</v>
      </c>
      <c r="F15" s="26"/>
      <c r="G15" s="27"/>
    </row>
    <row r="16" spans="1:7" ht="31.5" x14ac:dyDescent="0.25">
      <c r="A16" s="42" t="s">
        <v>15</v>
      </c>
      <c r="B16" s="29" t="s">
        <v>29</v>
      </c>
      <c r="C16" s="24" t="s">
        <v>9</v>
      </c>
      <c r="D16" s="24" t="s">
        <v>10</v>
      </c>
      <c r="E16" s="25">
        <f>16993+44</f>
        <v>17037</v>
      </c>
      <c r="F16" s="26"/>
      <c r="G16" s="27"/>
    </row>
    <row r="17" spans="1:7" ht="31.5" x14ac:dyDescent="0.25">
      <c r="A17" s="42"/>
      <c r="B17" s="29" t="s">
        <v>29</v>
      </c>
      <c r="C17" s="24" t="s">
        <v>11</v>
      </c>
      <c r="D17" s="24" t="s">
        <v>10</v>
      </c>
      <c r="E17" s="25">
        <f>32702+71</f>
        <v>32773</v>
      </c>
      <c r="F17" s="26"/>
      <c r="G17" s="27"/>
    </row>
    <row r="18" spans="1:7" ht="31.5" x14ac:dyDescent="0.25">
      <c r="A18" s="42"/>
      <c r="B18" s="29" t="s">
        <v>29</v>
      </c>
      <c r="C18" s="24" t="s">
        <v>12</v>
      </c>
      <c r="D18" s="24" t="s">
        <v>10</v>
      </c>
      <c r="E18" s="25">
        <v>23899.63</v>
      </c>
      <c r="F18" s="26"/>
      <c r="G18" s="27"/>
    </row>
    <row r="19" spans="1:7" ht="39" customHeight="1" x14ac:dyDescent="0.25">
      <c r="A19" s="30" t="s">
        <v>16</v>
      </c>
      <c r="B19" s="29" t="s">
        <v>29</v>
      </c>
      <c r="C19" s="24" t="s">
        <v>11</v>
      </c>
      <c r="D19" s="24" t="s">
        <v>10</v>
      </c>
      <c r="E19" s="25">
        <f>13298+1671</f>
        <v>14969</v>
      </c>
      <c r="F19" s="26"/>
      <c r="G19" s="27"/>
    </row>
    <row r="20" spans="1:7" ht="34.5" customHeight="1" x14ac:dyDescent="0.25">
      <c r="A20" s="24" t="s">
        <v>17</v>
      </c>
      <c r="B20" s="3" t="s">
        <v>30</v>
      </c>
      <c r="C20" s="24" t="s">
        <v>11</v>
      </c>
      <c r="D20" s="24" t="s">
        <v>10</v>
      </c>
      <c r="E20" s="25">
        <f>17722+390</f>
        <v>18112</v>
      </c>
      <c r="F20" s="26"/>
      <c r="G20" s="27"/>
    </row>
    <row r="21" spans="1:7" x14ac:dyDescent="0.25">
      <c r="A21" s="31"/>
      <c r="B21" s="1"/>
      <c r="C21" s="32"/>
      <c r="D21" s="31"/>
      <c r="E21" s="33"/>
      <c r="F21" s="34"/>
      <c r="G21" s="34"/>
    </row>
    <row r="22" spans="1:7" x14ac:dyDescent="0.25">
      <c r="A22" s="31"/>
      <c r="B22" s="1"/>
      <c r="C22" s="32"/>
      <c r="D22" s="31"/>
      <c r="E22" s="33"/>
      <c r="F22" s="34"/>
      <c r="G22" s="34"/>
    </row>
    <row r="23" spans="1:7" x14ac:dyDescent="0.25">
      <c r="B23" s="11"/>
      <c r="C23" s="32"/>
      <c r="D23" s="10"/>
      <c r="E23" s="7"/>
    </row>
    <row r="24" spans="1:7" x14ac:dyDescent="0.25">
      <c r="A24" s="35" t="s">
        <v>18</v>
      </c>
      <c r="B24" s="11"/>
      <c r="C24" s="11"/>
      <c r="D24" s="10"/>
      <c r="E24" s="7"/>
    </row>
    <row r="25" spans="1:7" x14ac:dyDescent="0.25">
      <c r="A25" s="8" t="s">
        <v>19</v>
      </c>
      <c r="C25" s="9" t="s">
        <v>20</v>
      </c>
      <c r="D25" s="10"/>
      <c r="E25" s="7"/>
    </row>
    <row r="26" spans="1:7" x14ac:dyDescent="0.25">
      <c r="C26" s="12" t="s">
        <v>21</v>
      </c>
      <c r="D26" s="6"/>
      <c r="E26" s="7"/>
    </row>
  </sheetData>
  <mergeCells count="11">
    <mergeCell ref="A9:B9"/>
    <mergeCell ref="A10:A12"/>
    <mergeCell ref="A13:A15"/>
    <mergeCell ref="A16:A18"/>
    <mergeCell ref="E1:G1"/>
    <mergeCell ref="E2:G2"/>
    <mergeCell ref="A3:G3"/>
    <mergeCell ref="A5:G5"/>
    <mergeCell ref="A7:B8"/>
    <mergeCell ref="C7:C8"/>
    <mergeCell ref="D7:D8"/>
  </mergeCells>
  <pageMargins left="0.15748031496062992" right="0.27559055118110237" top="0.31496062992125984" bottom="0.19685039370078741" header="0.15748031496062992" footer="0.15748031496062992"/>
  <pageSetup paperSize="9" scale="56" fitToHeight="2" orientation="portrait" horizontalDpi="4294967295" verticalDpi="4294967295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6"/>
  <sheetViews>
    <sheetView topLeftCell="A8" zoomScale="110" zoomScaleNormal="110" zoomScaleSheetLayoutView="80" workbookViewId="0">
      <selection activeCell="E19" sqref="E19"/>
    </sheetView>
  </sheetViews>
  <sheetFormatPr defaultRowHeight="15.75" x14ac:dyDescent="0.25"/>
  <cols>
    <col min="1" max="1" width="27.5703125" style="12" customWidth="1"/>
    <col min="2" max="2" width="67" style="5" customWidth="1"/>
    <col min="3" max="3" width="23.85546875" style="5" customWidth="1"/>
    <col min="4" max="4" width="14.42578125" style="5" customWidth="1"/>
    <col min="5" max="5" width="17.140625" style="6" customWidth="1"/>
    <col min="6" max="6" width="15" style="5" customWidth="1"/>
    <col min="7" max="7" width="15" style="12" customWidth="1"/>
    <col min="8" max="16384" width="9.140625" style="4"/>
  </cols>
  <sheetData>
    <row r="1" spans="1:7" x14ac:dyDescent="0.25">
      <c r="E1" s="43"/>
      <c r="F1" s="43"/>
      <c r="G1" s="43"/>
    </row>
    <row r="2" spans="1:7" x14ac:dyDescent="0.25">
      <c r="A2" s="13"/>
      <c r="B2" s="1"/>
      <c r="C2" s="11"/>
      <c r="D2" s="11"/>
      <c r="E2" s="44"/>
      <c r="F2" s="44"/>
      <c r="G2" s="44"/>
    </row>
    <row r="3" spans="1:7" ht="63" customHeight="1" x14ac:dyDescent="0.25">
      <c r="A3" s="45" t="s">
        <v>0</v>
      </c>
      <c r="B3" s="45"/>
      <c r="C3" s="45"/>
      <c r="D3" s="45"/>
      <c r="E3" s="45"/>
      <c r="F3" s="45"/>
      <c r="G3" s="45"/>
    </row>
    <row r="4" spans="1:7" x14ac:dyDescent="0.25">
      <c r="A4" s="14"/>
      <c r="B4" s="11"/>
      <c r="C4" s="11"/>
      <c r="D4" s="11"/>
      <c r="E4" s="10"/>
      <c r="F4" s="11"/>
      <c r="G4" s="15"/>
    </row>
    <row r="5" spans="1:7" x14ac:dyDescent="0.25">
      <c r="A5" s="46" t="s">
        <v>23</v>
      </c>
      <c r="B5" s="46"/>
      <c r="C5" s="46"/>
      <c r="D5" s="46"/>
      <c r="E5" s="46"/>
      <c r="F5" s="46"/>
      <c r="G5" s="46"/>
    </row>
    <row r="6" spans="1:7" ht="16.5" thickBot="1" x14ac:dyDescent="0.3">
      <c r="A6" s="16"/>
    </row>
    <row r="7" spans="1:7" ht="63" x14ac:dyDescent="0.25">
      <c r="A7" s="47" t="s">
        <v>1</v>
      </c>
      <c r="B7" s="48"/>
      <c r="C7" s="48" t="s">
        <v>2</v>
      </c>
      <c r="D7" s="48" t="s">
        <v>3</v>
      </c>
      <c r="E7" s="17" t="s">
        <v>4</v>
      </c>
      <c r="F7" s="17" t="s">
        <v>5</v>
      </c>
      <c r="G7" s="18" t="s">
        <v>6</v>
      </c>
    </row>
    <row r="8" spans="1:7" ht="16.5" thickBot="1" x14ac:dyDescent="0.3">
      <c r="A8" s="49"/>
      <c r="B8" s="50"/>
      <c r="C8" s="50"/>
      <c r="D8" s="50"/>
      <c r="E8" s="19" t="s">
        <v>28</v>
      </c>
      <c r="F8" s="19" t="s">
        <v>28</v>
      </c>
      <c r="G8" s="19" t="s">
        <v>28</v>
      </c>
    </row>
    <row r="9" spans="1:7" x14ac:dyDescent="0.25">
      <c r="A9" s="37">
        <v>1</v>
      </c>
      <c r="B9" s="38"/>
      <c r="C9" s="20">
        <v>2</v>
      </c>
      <c r="D9" s="21">
        <v>3</v>
      </c>
      <c r="E9" s="21">
        <v>4</v>
      </c>
      <c r="F9" s="20">
        <v>5</v>
      </c>
      <c r="G9" s="22">
        <v>6</v>
      </c>
    </row>
    <row r="10" spans="1:7" x14ac:dyDescent="0.25">
      <c r="A10" s="39" t="s">
        <v>7</v>
      </c>
      <c r="B10" s="23" t="s">
        <v>8</v>
      </c>
      <c r="C10" s="24" t="s">
        <v>9</v>
      </c>
      <c r="D10" s="24" t="s">
        <v>10</v>
      </c>
      <c r="E10" s="25">
        <v>22256.882000000001</v>
      </c>
      <c r="F10" s="26"/>
      <c r="G10" s="27"/>
    </row>
    <row r="11" spans="1:7" x14ac:dyDescent="0.25">
      <c r="A11" s="40"/>
      <c r="B11" s="23" t="s">
        <v>8</v>
      </c>
      <c r="C11" s="24" t="s">
        <v>11</v>
      </c>
      <c r="D11" s="24" t="s">
        <v>10</v>
      </c>
      <c r="E11" s="25">
        <v>28240.701000000001</v>
      </c>
      <c r="F11" s="26"/>
      <c r="G11" s="27"/>
    </row>
    <row r="12" spans="1:7" x14ac:dyDescent="0.25">
      <c r="A12" s="41"/>
      <c r="B12" s="23" t="s">
        <v>8</v>
      </c>
      <c r="C12" s="24" t="s">
        <v>12</v>
      </c>
      <c r="D12" s="24" t="s">
        <v>10</v>
      </c>
      <c r="E12" s="25">
        <v>15159.164000000001</v>
      </c>
      <c r="F12" s="26"/>
      <c r="G12" s="27"/>
    </row>
    <row r="13" spans="1:7" ht="15.75" customHeight="1" x14ac:dyDescent="0.25">
      <c r="A13" s="39" t="s">
        <v>13</v>
      </c>
      <c r="B13" s="2" t="s">
        <v>14</v>
      </c>
      <c r="C13" s="24" t="s">
        <v>9</v>
      </c>
      <c r="D13" s="24" t="s">
        <v>10</v>
      </c>
      <c r="E13" s="25">
        <v>0</v>
      </c>
      <c r="F13" s="26"/>
      <c r="G13" s="27"/>
    </row>
    <row r="14" spans="1:7" x14ac:dyDescent="0.25">
      <c r="A14" s="40"/>
      <c r="B14" s="2" t="s">
        <v>14</v>
      </c>
      <c r="C14" s="24" t="s">
        <v>11</v>
      </c>
      <c r="D14" s="24" t="s">
        <v>10</v>
      </c>
      <c r="E14" s="25">
        <v>0</v>
      </c>
      <c r="F14" s="26"/>
      <c r="G14" s="27"/>
    </row>
    <row r="15" spans="1:7" x14ac:dyDescent="0.25">
      <c r="A15" s="41"/>
      <c r="B15" s="2" t="s">
        <v>14</v>
      </c>
      <c r="C15" s="24" t="s">
        <v>12</v>
      </c>
      <c r="D15" s="24" t="s">
        <v>10</v>
      </c>
      <c r="E15" s="25">
        <v>0</v>
      </c>
      <c r="F15" s="26"/>
      <c r="G15" s="27"/>
    </row>
    <row r="16" spans="1:7" ht="31.5" x14ac:dyDescent="0.25">
      <c r="A16" s="42" t="s">
        <v>15</v>
      </c>
      <c r="B16" s="29" t="s">
        <v>29</v>
      </c>
      <c r="C16" s="24" t="s">
        <v>9</v>
      </c>
      <c r="D16" s="24" t="s">
        <v>10</v>
      </c>
      <c r="E16" s="25">
        <f>1390+67</f>
        <v>1457</v>
      </c>
      <c r="F16" s="26"/>
      <c r="G16" s="27"/>
    </row>
    <row r="17" spans="1:7" ht="31.5" x14ac:dyDescent="0.25">
      <c r="A17" s="42"/>
      <c r="B17" s="29" t="s">
        <v>29</v>
      </c>
      <c r="C17" s="24" t="s">
        <v>11</v>
      </c>
      <c r="D17" s="24" t="s">
        <v>10</v>
      </c>
      <c r="E17" s="25">
        <f>1601+94</f>
        <v>1695</v>
      </c>
      <c r="F17" s="26"/>
      <c r="G17" s="27"/>
    </row>
    <row r="18" spans="1:7" ht="31.5" x14ac:dyDescent="0.25">
      <c r="A18" s="42"/>
      <c r="B18" s="29" t="s">
        <v>29</v>
      </c>
      <c r="C18" s="24" t="s">
        <v>12</v>
      </c>
      <c r="D18" s="24" t="s">
        <v>10</v>
      </c>
      <c r="E18" s="25">
        <v>547.37</v>
      </c>
      <c r="F18" s="26"/>
      <c r="G18" s="27"/>
    </row>
    <row r="19" spans="1:7" ht="39" customHeight="1" x14ac:dyDescent="0.25">
      <c r="A19" s="30" t="s">
        <v>16</v>
      </c>
      <c r="B19" s="29" t="s">
        <v>29</v>
      </c>
      <c r="C19" s="24" t="s">
        <v>11</v>
      </c>
      <c r="D19" s="24" t="s">
        <v>10</v>
      </c>
      <c r="E19" s="25">
        <f>2487+239</f>
        <v>2726</v>
      </c>
      <c r="F19" s="26"/>
      <c r="G19" s="27"/>
    </row>
    <row r="20" spans="1:7" ht="34.5" customHeight="1" x14ac:dyDescent="0.25">
      <c r="A20" s="24" t="s">
        <v>17</v>
      </c>
      <c r="B20" s="3" t="s">
        <v>30</v>
      </c>
      <c r="C20" s="24" t="s">
        <v>11</v>
      </c>
      <c r="D20" s="24" t="s">
        <v>10</v>
      </c>
      <c r="E20" s="25">
        <f>1747+12</f>
        <v>1759</v>
      </c>
      <c r="F20" s="26"/>
      <c r="G20" s="27"/>
    </row>
    <row r="21" spans="1:7" x14ac:dyDescent="0.25">
      <c r="A21" s="31"/>
      <c r="B21" s="1"/>
      <c r="C21" s="32"/>
      <c r="D21" s="31"/>
      <c r="E21" s="33"/>
      <c r="F21" s="34"/>
      <c r="G21" s="34"/>
    </row>
    <row r="22" spans="1:7" x14ac:dyDescent="0.25">
      <c r="A22" s="31"/>
      <c r="B22" s="1"/>
      <c r="C22" s="32"/>
      <c r="D22" s="31"/>
      <c r="E22" s="33"/>
      <c r="F22" s="34"/>
      <c r="G22" s="34"/>
    </row>
    <row r="23" spans="1:7" x14ac:dyDescent="0.25">
      <c r="B23" s="11"/>
      <c r="C23" s="32"/>
      <c r="D23" s="10"/>
      <c r="E23" s="7"/>
    </row>
    <row r="24" spans="1:7" x14ac:dyDescent="0.25">
      <c r="A24" s="35" t="s">
        <v>18</v>
      </c>
      <c r="B24" s="11"/>
      <c r="C24" s="11"/>
      <c r="D24" s="10"/>
      <c r="E24" s="7"/>
    </row>
    <row r="25" spans="1:7" x14ac:dyDescent="0.25">
      <c r="A25" s="8" t="s">
        <v>19</v>
      </c>
      <c r="C25" s="9" t="s">
        <v>20</v>
      </c>
      <c r="D25" s="10"/>
      <c r="E25" s="7"/>
    </row>
    <row r="26" spans="1:7" x14ac:dyDescent="0.25">
      <c r="C26" s="12" t="s">
        <v>21</v>
      </c>
      <c r="D26" s="6"/>
      <c r="E26" s="7"/>
    </row>
  </sheetData>
  <mergeCells count="11">
    <mergeCell ref="A9:B9"/>
    <mergeCell ref="A10:A12"/>
    <mergeCell ref="A13:A15"/>
    <mergeCell ref="A16:A18"/>
    <mergeCell ref="E1:G1"/>
    <mergeCell ref="E2:G2"/>
    <mergeCell ref="A3:G3"/>
    <mergeCell ref="A5:G5"/>
    <mergeCell ref="A7:B8"/>
    <mergeCell ref="C7:C8"/>
    <mergeCell ref="D7:D8"/>
  </mergeCells>
  <pageMargins left="0.15748031496062992" right="0.27559055118110237" top="0.31496062992125984" bottom="0.19685039370078741" header="0.15748031496062992" footer="0.15748031496062992"/>
  <pageSetup paperSize="9" scale="56" fitToHeight="2" orientation="portrait" horizontalDpi="4294967295" verticalDpi="4294967295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6"/>
  <sheetViews>
    <sheetView tabSelected="1" topLeftCell="A8" zoomScale="110" zoomScaleNormal="110" zoomScaleSheetLayoutView="80" workbookViewId="0">
      <selection activeCell="E16" sqref="E16"/>
    </sheetView>
  </sheetViews>
  <sheetFormatPr defaultRowHeight="15.75" x14ac:dyDescent="0.25"/>
  <cols>
    <col min="1" max="1" width="27.5703125" style="12" customWidth="1"/>
    <col min="2" max="2" width="67" style="5" customWidth="1"/>
    <col min="3" max="3" width="23.85546875" style="5" customWidth="1"/>
    <col min="4" max="4" width="14.42578125" style="5" customWidth="1"/>
    <col min="5" max="5" width="17.140625" style="6" customWidth="1"/>
    <col min="6" max="6" width="15" style="5" customWidth="1"/>
    <col min="7" max="7" width="15" style="12" customWidth="1"/>
    <col min="8" max="16384" width="9.140625" style="4"/>
  </cols>
  <sheetData>
    <row r="1" spans="1:7" x14ac:dyDescent="0.25">
      <c r="E1" s="43"/>
      <c r="F1" s="43"/>
      <c r="G1" s="43"/>
    </row>
    <row r="2" spans="1:7" x14ac:dyDescent="0.25">
      <c r="A2" s="13"/>
      <c r="B2" s="1"/>
      <c r="C2" s="11"/>
      <c r="D2" s="11"/>
      <c r="E2" s="44"/>
      <c r="F2" s="44"/>
      <c r="G2" s="44"/>
    </row>
    <row r="3" spans="1:7" ht="63" customHeight="1" x14ac:dyDescent="0.25">
      <c r="A3" s="45" t="s">
        <v>0</v>
      </c>
      <c r="B3" s="45"/>
      <c r="C3" s="45"/>
      <c r="D3" s="45"/>
      <c r="E3" s="45"/>
      <c r="F3" s="45"/>
      <c r="G3" s="45"/>
    </row>
    <row r="4" spans="1:7" x14ac:dyDescent="0.25">
      <c r="A4" s="14"/>
      <c r="B4" s="11"/>
      <c r="C4" s="11"/>
      <c r="D4" s="11"/>
      <c r="E4" s="10"/>
      <c r="F4" s="11"/>
      <c r="G4" s="15"/>
    </row>
    <row r="5" spans="1:7" x14ac:dyDescent="0.25">
      <c r="A5" s="46" t="s">
        <v>22</v>
      </c>
      <c r="B5" s="46"/>
      <c r="C5" s="46"/>
      <c r="D5" s="46"/>
      <c r="E5" s="46"/>
      <c r="F5" s="46"/>
      <c r="G5" s="46"/>
    </row>
    <row r="6" spans="1:7" ht="16.5" thickBot="1" x14ac:dyDescent="0.3">
      <c r="A6" s="16"/>
    </row>
    <row r="7" spans="1:7" ht="63" x14ac:dyDescent="0.25">
      <c r="A7" s="47" t="s">
        <v>1</v>
      </c>
      <c r="B7" s="48"/>
      <c r="C7" s="48" t="s">
        <v>2</v>
      </c>
      <c r="D7" s="48" t="s">
        <v>3</v>
      </c>
      <c r="E7" s="17" t="s">
        <v>4</v>
      </c>
      <c r="F7" s="17" t="s">
        <v>5</v>
      </c>
      <c r="G7" s="18" t="s">
        <v>6</v>
      </c>
    </row>
    <row r="8" spans="1:7" ht="16.5" thickBot="1" x14ac:dyDescent="0.3">
      <c r="A8" s="49"/>
      <c r="B8" s="50"/>
      <c r="C8" s="50"/>
      <c r="D8" s="50"/>
      <c r="E8" s="19" t="s">
        <v>28</v>
      </c>
      <c r="F8" s="19" t="s">
        <v>28</v>
      </c>
      <c r="G8" s="19" t="s">
        <v>28</v>
      </c>
    </row>
    <row r="9" spans="1:7" x14ac:dyDescent="0.25">
      <c r="A9" s="37">
        <v>1</v>
      </c>
      <c r="B9" s="38"/>
      <c r="C9" s="20">
        <v>2</v>
      </c>
      <c r="D9" s="21">
        <v>3</v>
      </c>
      <c r="E9" s="21">
        <v>4</v>
      </c>
      <c r="F9" s="20">
        <v>5</v>
      </c>
      <c r="G9" s="22">
        <v>6</v>
      </c>
    </row>
    <row r="10" spans="1:7" x14ac:dyDescent="0.25">
      <c r="A10" s="39" t="s">
        <v>7</v>
      </c>
      <c r="B10" s="23" t="s">
        <v>8</v>
      </c>
      <c r="C10" s="24" t="s">
        <v>9</v>
      </c>
      <c r="D10" s="24" t="s">
        <v>10</v>
      </c>
      <c r="E10" s="25">
        <v>19018.373</v>
      </c>
      <c r="F10" s="26"/>
      <c r="G10" s="27"/>
    </row>
    <row r="11" spans="1:7" x14ac:dyDescent="0.25">
      <c r="A11" s="40"/>
      <c r="B11" s="23" t="s">
        <v>8</v>
      </c>
      <c r="C11" s="24" t="s">
        <v>11</v>
      </c>
      <c r="D11" s="24" t="s">
        <v>10</v>
      </c>
      <c r="E11" s="25">
        <v>23302.23</v>
      </c>
      <c r="F11" s="26"/>
      <c r="G11" s="27"/>
    </row>
    <row r="12" spans="1:7" x14ac:dyDescent="0.25">
      <c r="A12" s="41"/>
      <c r="B12" s="23" t="s">
        <v>8</v>
      </c>
      <c r="C12" s="24" t="s">
        <v>12</v>
      </c>
      <c r="D12" s="24" t="s">
        <v>10</v>
      </c>
      <c r="E12" s="25">
        <v>14308.602999999999</v>
      </c>
      <c r="F12" s="26"/>
      <c r="G12" s="27"/>
    </row>
    <row r="13" spans="1:7" ht="15.75" customHeight="1" x14ac:dyDescent="0.25">
      <c r="A13" s="39" t="s">
        <v>13</v>
      </c>
      <c r="B13" s="2" t="s">
        <v>14</v>
      </c>
      <c r="C13" s="24" t="s">
        <v>9</v>
      </c>
      <c r="D13" s="24" t="s">
        <v>10</v>
      </c>
      <c r="E13" s="25">
        <v>0</v>
      </c>
      <c r="F13" s="26"/>
      <c r="G13" s="27"/>
    </row>
    <row r="14" spans="1:7" x14ac:dyDescent="0.25">
      <c r="A14" s="40"/>
      <c r="B14" s="2" t="s">
        <v>14</v>
      </c>
      <c r="C14" s="24" t="s">
        <v>11</v>
      </c>
      <c r="D14" s="24" t="s">
        <v>10</v>
      </c>
      <c r="E14" s="25">
        <v>0</v>
      </c>
      <c r="F14" s="26"/>
      <c r="G14" s="27"/>
    </row>
    <row r="15" spans="1:7" x14ac:dyDescent="0.25">
      <c r="A15" s="41"/>
      <c r="B15" s="2" t="s">
        <v>14</v>
      </c>
      <c r="C15" s="24" t="s">
        <v>12</v>
      </c>
      <c r="D15" s="24" t="s">
        <v>10</v>
      </c>
      <c r="E15" s="25">
        <v>0</v>
      </c>
      <c r="F15" s="26"/>
      <c r="G15" s="27"/>
    </row>
    <row r="16" spans="1:7" ht="31.5" x14ac:dyDescent="0.25">
      <c r="A16" s="42" t="s">
        <v>15</v>
      </c>
      <c r="B16" s="29" t="s">
        <v>29</v>
      </c>
      <c r="C16" s="24" t="s">
        <v>9</v>
      </c>
      <c r="D16" s="24" t="s">
        <v>10</v>
      </c>
      <c r="E16" s="25">
        <v>1985</v>
      </c>
      <c r="F16" s="26"/>
      <c r="G16" s="27"/>
    </row>
    <row r="17" spans="1:7" ht="31.5" x14ac:dyDescent="0.25">
      <c r="A17" s="42"/>
      <c r="B17" s="29" t="s">
        <v>29</v>
      </c>
      <c r="C17" s="24" t="s">
        <v>11</v>
      </c>
      <c r="D17" s="24" t="s">
        <v>10</v>
      </c>
      <c r="E17" s="25">
        <v>2008</v>
      </c>
      <c r="F17" s="26"/>
      <c r="G17" s="27"/>
    </row>
    <row r="18" spans="1:7" ht="31.5" x14ac:dyDescent="0.25">
      <c r="A18" s="42"/>
      <c r="B18" s="29" t="s">
        <v>29</v>
      </c>
      <c r="C18" s="24" t="s">
        <v>12</v>
      </c>
      <c r="D18" s="24" t="s">
        <v>10</v>
      </c>
      <c r="E18" s="25">
        <v>964.8</v>
      </c>
      <c r="F18" s="26"/>
      <c r="G18" s="27"/>
    </row>
    <row r="19" spans="1:7" ht="39" customHeight="1" x14ac:dyDescent="0.25">
      <c r="A19" s="30" t="s">
        <v>16</v>
      </c>
      <c r="B19" s="29" t="s">
        <v>29</v>
      </c>
      <c r="C19" s="24" t="s">
        <v>11</v>
      </c>
      <c r="D19" s="24" t="s">
        <v>10</v>
      </c>
      <c r="E19" s="25">
        <f>2032+243</f>
        <v>2275</v>
      </c>
      <c r="F19" s="26"/>
      <c r="G19" s="27"/>
    </row>
    <row r="20" spans="1:7" ht="34.5" customHeight="1" x14ac:dyDescent="0.25">
      <c r="A20" s="24" t="s">
        <v>17</v>
      </c>
      <c r="B20" s="3" t="s">
        <v>30</v>
      </c>
      <c r="C20" s="24" t="s">
        <v>11</v>
      </c>
      <c r="D20" s="24" t="s">
        <v>10</v>
      </c>
      <c r="E20" s="25">
        <f>3349+3</f>
        <v>3352</v>
      </c>
      <c r="F20" s="26"/>
      <c r="G20" s="27"/>
    </row>
    <row r="21" spans="1:7" x14ac:dyDescent="0.25">
      <c r="A21" s="31"/>
      <c r="B21" s="1"/>
      <c r="C21" s="32"/>
      <c r="D21" s="31"/>
      <c r="E21" s="33"/>
      <c r="F21" s="34"/>
      <c r="G21" s="34"/>
    </row>
    <row r="22" spans="1:7" x14ac:dyDescent="0.25">
      <c r="A22" s="31"/>
      <c r="B22" s="1"/>
      <c r="C22" s="32"/>
      <c r="D22" s="31"/>
      <c r="E22" s="33"/>
      <c r="F22" s="34"/>
      <c r="G22" s="34"/>
    </row>
    <row r="23" spans="1:7" x14ac:dyDescent="0.25">
      <c r="B23" s="11"/>
      <c r="C23" s="32"/>
      <c r="D23" s="10"/>
      <c r="E23" s="7"/>
    </row>
    <row r="24" spans="1:7" x14ac:dyDescent="0.25">
      <c r="A24" s="35" t="s">
        <v>18</v>
      </c>
      <c r="B24" s="11"/>
      <c r="C24" s="11"/>
      <c r="D24" s="10"/>
      <c r="E24" s="7"/>
    </row>
    <row r="25" spans="1:7" x14ac:dyDescent="0.25">
      <c r="A25" s="8" t="s">
        <v>19</v>
      </c>
      <c r="C25" s="9" t="s">
        <v>20</v>
      </c>
      <c r="D25" s="10"/>
      <c r="E25" s="7"/>
    </row>
    <row r="26" spans="1:7" x14ac:dyDescent="0.25">
      <c r="C26" s="12" t="s">
        <v>21</v>
      </c>
      <c r="D26" s="6"/>
      <c r="E26" s="7"/>
    </row>
  </sheetData>
  <mergeCells count="11">
    <mergeCell ref="A9:B9"/>
    <mergeCell ref="A10:A12"/>
    <mergeCell ref="A13:A15"/>
    <mergeCell ref="A16:A18"/>
    <mergeCell ref="E1:G1"/>
    <mergeCell ref="E2:G2"/>
    <mergeCell ref="A3:G3"/>
    <mergeCell ref="A5:G5"/>
    <mergeCell ref="A7:B8"/>
    <mergeCell ref="C7:C8"/>
    <mergeCell ref="D7:D8"/>
  </mergeCells>
  <pageMargins left="0.15748031496062992" right="0.27559055118110237" top="0.31496062992125984" bottom="0.19685039370078741" header="0.15748031496062992" footer="0.15748031496062992"/>
  <pageSetup paperSize="9" scale="56" fitToHeight="2" orientation="portrait" horizontalDpi="4294967295" verticalDpi="4294967295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12</vt:i4>
      </vt:variant>
    </vt:vector>
  </HeadingPairs>
  <TitlesOfParts>
    <vt:vector size="18" baseType="lpstr">
      <vt:lpstr>Бирюля</vt:lpstr>
      <vt:lpstr>К-Озек</vt:lpstr>
      <vt:lpstr>Манжерок</vt:lpstr>
      <vt:lpstr>Майма</vt:lpstr>
      <vt:lpstr>У-Муны</vt:lpstr>
      <vt:lpstr>Соузга</vt:lpstr>
      <vt:lpstr>Бирюля!Заголовки_для_печати</vt:lpstr>
      <vt:lpstr>'К-Озек'!Заголовки_для_печати</vt:lpstr>
      <vt:lpstr>Майма!Заголовки_для_печати</vt:lpstr>
      <vt:lpstr>Манжерок!Заголовки_для_печати</vt:lpstr>
      <vt:lpstr>Соузга!Заголовки_для_печати</vt:lpstr>
      <vt:lpstr>'У-Муны'!Заголовки_для_печати</vt:lpstr>
      <vt:lpstr>Бирюля!Область_печати</vt:lpstr>
      <vt:lpstr>'К-Озек'!Область_печати</vt:lpstr>
      <vt:lpstr>Майма!Область_печати</vt:lpstr>
      <vt:lpstr>Манжерок!Область_печати</vt:lpstr>
      <vt:lpstr>Соузга!Область_печати</vt:lpstr>
      <vt:lpstr>'У-Муны'!Область_печати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kursaeva</dc:creator>
  <cp:lastModifiedBy>kursaeva</cp:lastModifiedBy>
  <cp:lastPrinted>2026-08-18T11:22:02Z</cp:lastPrinted>
  <dcterms:created xsi:type="dcterms:W3CDTF">2026-08-17T08:31:34Z</dcterms:created>
  <dcterms:modified xsi:type="dcterms:W3CDTF">2026-08-19T03:11:21Z</dcterms:modified>
</cp:coreProperties>
</file>