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40" windowWidth="28320" windowHeight="12150"/>
  </bookViews>
  <sheets>
    <sheet name="Лист1 (2)" sheetId="1" r:id="rId1"/>
  </sheets>
  <calcPr calcId="125725"/>
</workbook>
</file>

<file path=xl/calcChain.xml><?xml version="1.0" encoding="utf-8"?>
<calcChain xmlns="http://schemas.openxmlformats.org/spreadsheetml/2006/main">
  <c r="E82" i="1"/>
  <c r="E76"/>
  <c r="E75"/>
  <c r="E57"/>
  <c r="E56"/>
  <c r="E55"/>
  <c r="E42"/>
  <c r="E37"/>
  <c r="E36"/>
  <c r="E35"/>
  <c r="E33"/>
  <c r="E32"/>
  <c r="E29"/>
  <c r="E28"/>
  <c r="E27"/>
  <c r="E25"/>
  <c r="E23"/>
  <c r="E22"/>
</calcChain>
</file>

<file path=xl/sharedStrings.xml><?xml version="1.0" encoding="utf-8"?>
<sst xmlns="http://schemas.openxmlformats.org/spreadsheetml/2006/main" count="328" uniqueCount="203">
  <si>
    <t xml:space="preserve">         Оценка потребности в государственных услугах на 2016 год</t>
  </si>
  <si>
    <t xml:space="preserve">Наименование государственной услуги </t>
  </si>
  <si>
    <t>Показатели, характеризующие объем оказываемых государственных услуг (выполняемых работ)  
(в количественном выражении)</t>
  </si>
  <si>
    <t>Оценка потребности в оказании государственных услуг 
(выполнении работ) (в количественном выражении) 
(далее – Оценка)
на 2016 год</t>
  </si>
  <si>
    <t>Наименование показателя</t>
  </si>
  <si>
    <t>Ед. изм.</t>
  </si>
  <si>
    <t>расчет оценки потребности в оказании государственных услуг 
(выполнении работ)
на 2016 год</t>
  </si>
  <si>
    <t>результат оценки (показатели объема государственных заданий на оказание государственных услуг (выполнение работ) государственными учреждениями) 
на 2016 год</t>
  </si>
  <si>
    <t>Содействие занятости населения</t>
  </si>
  <si>
    <t>Информирование о положении на рынке труда в субъекте Российской Федерации</t>
  </si>
  <si>
    <t>Число граждан обратившихся за услугой</t>
  </si>
  <si>
    <t>чел.</t>
  </si>
  <si>
    <t>Число граждан обратившихся за услугой запланировано на основе экспертной оценки - обратившихся за 2 последних года</t>
  </si>
  <si>
    <t>Организация осуществления социальных выплат гражданам, признанным в установленном порядке безработными</t>
  </si>
  <si>
    <t>Численность безработных граждан, которым назначены социальные выплаты</t>
  </si>
  <si>
    <t>Среднегодовая численность безработных граждан, получающие выплаты по безработице</t>
  </si>
  <si>
    <t>Направление для получения профессионального обучения или получения дополнительного профессионального образования безработных граждан, включая обучение в другой местности</t>
  </si>
  <si>
    <t xml:space="preserve">Численность граждан, получивших государственную услугу по профессиональному обучению и дополнительному профессиональному образованию </t>
  </si>
  <si>
    <t>Ч (4300)*К (0,20 ) = 860,  Ч- Численность безработных граждан; К- коэффициент потребности, установленный  Приказом Минтруда России  от 27.04.2012 N 415н (далее коэффициент потребности) в профобучении 
"Об утверждении нормативов доступности государственных услуг в области содействия занятости населения"</t>
  </si>
  <si>
    <t>Направление для получения профессионального обучения или получения дополнительного профессионального образования безработных граждан, включая обучение в другой местности (Женщины в период отпуска по уходу за ребенком до достижения им возраста трех лет)</t>
  </si>
  <si>
    <t>Ч (4300)*К (0,02 ) = 86,  где    Ч- Численность безработных граждан; К- коэффициент потребности в профобучении женщин</t>
  </si>
  <si>
    <t>Направление для получения профессионального обучения или получения дополнительного профессионального образования безработных граждан, включая обучение в другой местности (Незанятые граждане, которым назначена трудовая пенсия по старости и которые стремятся возобновить трудовую деятельность)</t>
  </si>
  <si>
    <t>Ч (4300)*К (0,002 ) = 12,  Ч- Численность безработных граждан; К- коэффициент потребности в профобучении пенсионеров</t>
  </si>
  <si>
    <t>Содействие самозанятости безработных граждан</t>
  </si>
  <si>
    <t>Численность граждан, получивших государственную услугу по самозанятости</t>
  </si>
  <si>
    <t>Ч (4300)*К (0,026 ) = 115, Ч- Численность безработных граждан; К- коэффициент самозанятых</t>
  </si>
  <si>
    <t>Организация временного трудоустройства (Граждане, признанные в установленном порядке безработными, испытывающие трудности в поиске работы)</t>
  </si>
  <si>
    <t xml:space="preserve">Численность граждан, получивших государственную услугу по временному трудоустройству </t>
  </si>
  <si>
    <t>Ч (4300)*К (0,11 ) = 472, где  Ч- Численность безработных граждан; К- коэффициент самозанятых</t>
  </si>
  <si>
    <t>Организация временного трудоустройства (Безработные граждане в возрасте от 18 до 20 лет, имеющие среднее профессиональное образование и ищущие работу впервые)</t>
  </si>
  <si>
    <t>Ч (4300)*К (0,009 ) = 39, где  Ч- Численность безработных граждан; К- коэффициент самозанятых</t>
  </si>
  <si>
    <t>Организация временного трудоустройства (Несовершеннолетние граждане в возрасте от 14 до 18 лет)</t>
  </si>
  <si>
    <t>Ч (4300)*К (0,25 ) = 1058,  где  Ч- Численность безработных граждан; К- коэффициент самозанятых</t>
  </si>
  <si>
    <t>Организация ярмарок вакансий и учебных рабочих мест</t>
  </si>
  <si>
    <t>Количество ярмарок</t>
  </si>
  <si>
    <t>ед.</t>
  </si>
  <si>
    <t>Ч (4300)*К (0,04 ) = 175, где  Ч- Численность безработных граждан; К- коэффициент самозанятых</t>
  </si>
  <si>
    <t>Организация профессиональной ориентации граждан</t>
  </si>
  <si>
    <t>Численность граждан, получивших государственную услугу по профориентации</t>
  </si>
  <si>
    <t>Плановое кол-во учащихся и факт  граждан обратившихся  за профориентацией</t>
  </si>
  <si>
    <t>Социальная адаптация безработных граждан на рынке труда</t>
  </si>
  <si>
    <t xml:space="preserve">Численность граждан, получивших государственную услугу по социальной адаптации </t>
  </si>
  <si>
    <t>Ч (4300)*К 0,206) = 888,  где Ч- Численность безработных граждан; К- коэффициент самозанятых</t>
  </si>
  <si>
    <t>Организация проведения оплачиваемых общественных работ</t>
  </si>
  <si>
    <t xml:space="preserve">Численность граждан, получивших государственную услугу (направленных на общественные работы) </t>
  </si>
  <si>
    <t>Ч (4300)*К (033 )= 1437, где Ч- Численность безработных граждан; К- коэффициент самозанятых</t>
  </si>
  <si>
    <t>Содействие безработным гражданам в переезде в другую местность для временного трудоустройства по имеющейся у них профессии (специальности)</t>
  </si>
  <si>
    <t xml:space="preserve">Численность граждан, получивших государственную услугу по содействию безработным гражданам и членам их семей в переселении </t>
  </si>
  <si>
    <t>Экспертная оценка факта предыдущих лет</t>
  </si>
  <si>
    <t xml:space="preserve">Образование </t>
  </si>
  <si>
    <t>Реализация основных общеобразовательных программ дошкольного  образования (очная)</t>
  </si>
  <si>
    <t>Число  обучающихся</t>
  </si>
  <si>
    <t xml:space="preserve">Число детей дошкольного возраста на 01.09.2015 года </t>
  </si>
  <si>
    <t>Реализация основных общеобразовательных программ начального  общего образования (очная)</t>
  </si>
  <si>
    <t xml:space="preserve">Число обучающихся на 01.09.2015 года </t>
  </si>
  <si>
    <t>Реализация основных общеобразовательных программ начального  общего образования надомники)</t>
  </si>
  <si>
    <t>Реализация основных общеобразовательных программ основного общего образования (очная)</t>
  </si>
  <si>
    <t>Реализация основных общеобразовательных программ основного общего образования (надомники)</t>
  </si>
  <si>
    <t>Реализация основных общеобразовательных программ среднего  общего образования (очная)</t>
  </si>
  <si>
    <t>Реализация основных общеобразовательных программ среднего  общего образования (очная-заочная)</t>
  </si>
  <si>
    <t>Реализация дополнительных общеобразовательных  общеразвивающих программ</t>
  </si>
  <si>
    <t>Среднегодовое количество детей получающие дополнительное образование</t>
  </si>
  <si>
    <t>Реализация дополнительных общеобразовательных  общеразвивающих программ (с  дистанционным применением)</t>
  </si>
  <si>
    <t>Реализация дополнительных общеобразовательных  общеразвивающих программ (очно-заочная)</t>
  </si>
  <si>
    <t xml:space="preserve">Содержание детей </t>
  </si>
  <si>
    <t xml:space="preserve">Количество обучающихся проживающих в интернате </t>
  </si>
  <si>
    <t>количество мест в интернатах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</si>
  <si>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(научно-исследовательской) деятельности, творческой  деятельности, физкультурно-спортивной  деятельности (работа)</t>
  </si>
  <si>
    <t>Q* n= 15*19,7=296, где Q-количество запланированных мероприятий, n- среднее количество участников,</t>
  </si>
  <si>
    <t>Организация питания обучающихся (работа)</t>
  </si>
  <si>
    <t>дето-дни</t>
  </si>
  <si>
    <t>Ч*Д = 882*280= 246960, где Ч - Число детей получающих бесплатное питание,  Д- среднее  количество дней питания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</si>
  <si>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</t>
  </si>
  <si>
    <t>Среднегодовое количество обучающихся ,  получающих среднее профессиональное  образование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</si>
  <si>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 общего образования</t>
  </si>
  <si>
    <t>Обеспечение жилыми  помещениями  в общежитиях</t>
  </si>
  <si>
    <t>Количество мест в общежитии</t>
  </si>
  <si>
    <t>Реализация дополнительных профессиональных образовательных программ повышения квалификации</t>
  </si>
  <si>
    <t>П*О= 80*24=1920 , где П- плановое количество курсов, о- плановое количество слушателей на курс</t>
  </si>
  <si>
    <t>Реализация дополнительных профессиональных образовательных программ профессиональной переподготовки</t>
  </si>
  <si>
    <t>П*О= 30*18=540 , где П- плановое количество курсов, о- плановое количество слушателей на  курс</t>
  </si>
  <si>
    <t xml:space="preserve">Административное обеспечение деятельности организаций </t>
  </si>
  <si>
    <t>количество отчетов</t>
  </si>
  <si>
    <t>шт</t>
  </si>
  <si>
    <t>Плановое количество отчетов</t>
  </si>
  <si>
    <t>Культура, кинематография, архивное дело, туризм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</si>
  <si>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</si>
  <si>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</si>
  <si>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Число посетителей запланировано на уровне ожидаемого посещения 2015 года</t>
  </si>
  <si>
    <t>Организация показа концертов и концертных программ</t>
  </si>
  <si>
    <t>число зрителей</t>
  </si>
  <si>
    <r>
      <rPr>
        <b/>
        <sz val="12"/>
        <color theme="1"/>
        <rFont val="Times New Roman"/>
        <family val="1"/>
        <charset val="204"/>
      </rPr>
      <t>М*К* Мср=226*150*90,0%= 30510 человек, где</t>
    </r>
    <r>
      <rPr>
        <sz val="12"/>
        <color theme="1"/>
        <rFont val="Times New Roman"/>
        <family val="1"/>
        <charset val="204"/>
      </rPr>
      <t xml:space="preserve"> М- количества зрительских мест, планируемого на 2016 год, К- плановое  количества концертов , Мср- средней наполняемости зрительного зала</t>
    </r>
  </si>
  <si>
    <t>Организация показа спектаклей</t>
  </si>
  <si>
    <r>
      <rPr>
        <b/>
        <sz val="12"/>
        <color theme="1"/>
        <rFont val="Times New Roman"/>
        <family val="1"/>
        <charset val="204"/>
      </rPr>
      <t>М*К* Мср=360*30*91,6%= 9900 человек, где</t>
    </r>
    <r>
      <rPr>
        <sz val="12"/>
        <color theme="1"/>
        <rFont val="Times New Roman"/>
        <family val="1"/>
        <charset val="204"/>
      </rPr>
      <t xml:space="preserve"> М- количества зрительских мест, планируемого на 2016 год, К- плановое  количества концертов , Мср- средней наполняемости зрительного зала</t>
    </r>
  </si>
  <si>
    <t>Обеспечение сохранения и использования объектов культурного наследия</t>
  </si>
  <si>
    <t>количество объектов культурного наследия</t>
  </si>
  <si>
    <t>согласно реестру объектов культурного наследия</t>
  </si>
  <si>
    <t>Публичный показ музейных предметов, музейных коллекций</t>
  </si>
  <si>
    <t>Число посетителей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</si>
  <si>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</si>
  <si>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проведенных мероприятий, выставок</t>
  </si>
  <si>
    <t>Плановое количество мероприятий и выставок</t>
  </si>
  <si>
    <t>Административное обеспечение деятельности организаций (информационно-аналитическое обеспечение)</t>
  </si>
  <si>
    <t>количество трудозатрат</t>
  </si>
  <si>
    <t xml:space="preserve"> Чел-ко-день</t>
  </si>
  <si>
    <t>Р*ДР*К= 80*247*0,96=18970  , где Р - Количество работников в учреждении , Др -количество рабочих дней в году, К-  коэффициент использования табельного фонда</t>
  </si>
  <si>
    <t>Здравоохранение</t>
  </si>
  <si>
    <t>Судебно-медицинская экспертиза</t>
  </si>
  <si>
    <t>количество экспертиз</t>
  </si>
  <si>
    <t xml:space="preserve">16 х312,5 = 5000, где:
16 - количество штатных единиц врача - судебно-медицинского эксперта;
312,5 - среднее количество экспертиз в год, определенных на 1 штатную единицу  врача - судебно-медицинского эксперта
</t>
  </si>
  <si>
    <t>Заготовка, хранение, транспортировка и обеспечение безопасности донорской крови и ее компонентов</t>
  </si>
  <si>
    <t>условная единица продукта, переработки (в перерасчете на 1 литр цельной крови</t>
  </si>
  <si>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плановый показатель заготовки донорской крови и ее компонентов на 2016 год</t>
    </r>
  </si>
  <si>
    <t>Организация круглосуточного приема, содержания, выхаживания и воспитания детей</t>
  </si>
  <si>
    <t>Количество койко-дней</t>
  </si>
  <si>
    <t>койко-день</t>
  </si>
  <si>
    <t xml:space="preserve"> 45 х 330= 14850, где:
330 - среднее число дней занятости койки в году;
45 - среднегодовое количество развернутых  коек
</t>
  </si>
  <si>
    <t>Паллиативная медицинская помощь</t>
  </si>
  <si>
    <t xml:space="preserve"> 3 х 20= 60, где:
20 - среднее число дней занятости койки в году;
3 - среднегодовое количество развернутых  коек
</t>
  </si>
  <si>
    <t>Первичная медико-санитарная помощь, не включенная в базовую программу обязательного медицинского страхования</t>
  </si>
  <si>
    <t>Число посещений</t>
  </si>
  <si>
    <t>Планируемый объем первичной медико-санитарной помощи в амбулаторных условиях  к оказанию в рамках Территориальной программы государственных гарантий бесплатного оказания гражданам медицинской помощи в Республике Алтай на 2016 год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</si>
  <si>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</t>
  </si>
  <si>
    <t>Число пациенто-дней</t>
  </si>
  <si>
    <t>пациенто-дни</t>
  </si>
  <si>
    <t>Планируемый объем специализированной  медицинской помощи (за исключением высокотехнологичной медицинской помощи) в рамках Территориальной программы государственных гарантий бесплатного оказания гражданам медицинской помощи в Республике Алтай на 2016 год, осуществляемый за счет бюджета</t>
  </si>
  <si>
    <t>Число пациентов</t>
  </si>
  <si>
    <t>Медицинское освидетельствование на состояние опьянения (алкогольного, наркотического или иного токсического)</t>
  </si>
  <si>
    <t xml:space="preserve">Количество освидетельствований </t>
  </si>
  <si>
    <t>Плановое число граждан доставленных на освидетельствование</t>
  </si>
  <si>
    <t>Судебно-психиатрическая экспертиза</t>
  </si>
  <si>
    <t>Среднегодовое  количество судебно-психиатрических экспертиз запланировано на уровне ожидаемого исполнения за 2015 год</t>
  </si>
  <si>
    <t>Санаторно-курортное лечение</t>
  </si>
  <si>
    <t xml:space="preserve">Количество койко-дней </t>
  </si>
  <si>
    <t xml:space="preserve"> 40 х 318,75= 12750, где:
318,75 - среднее число дней занятости койки в году;
40 - среднегодовое количество развернутых  коек
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</si>
  <si>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</si>
  <si>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Количество полетных часов</t>
  </si>
  <si>
    <t>Планируемый объем скорой, в том числе скорой специализированной, медицинской помощи (включая медицинскую эвакуацию) в рамках Территориальной программы государственных гарантий бесплатного оказания гражданам медицинской помощи в Республике Алтай на 2016 год, осуществляемый за счет бюджета</t>
  </si>
  <si>
    <t>Обеспечение лечебным и профилактическим питанием</t>
  </si>
  <si>
    <t>человеко-дни питания</t>
  </si>
  <si>
    <t>человеко -дни</t>
  </si>
  <si>
    <t>365*583,1=212833, где:   365- количество дней питания в году, 583,1- среднее количество пациентов на стационарном лечении за счет средств бюджета</t>
  </si>
  <si>
    <t>плановое количество отчетов</t>
  </si>
  <si>
    <t xml:space="preserve">Административное обеспечение деятельности организаций (Сбор и обработка статистической информации , Информационно-аналитическое обеспечение) </t>
  </si>
  <si>
    <t xml:space="preserve">количество отчетов, составленных по результатам работы </t>
  </si>
  <si>
    <t>штук</t>
  </si>
  <si>
    <t xml:space="preserve">Организация и осуществление транспортного обслуживания должностных  лиц в случаях, установленных нормативными правовыми актами Российской Федерации , субъектов Российской Федерации, органов местного самоуправления </t>
  </si>
  <si>
    <t>машино-часы работы автомобилей</t>
  </si>
  <si>
    <t>час</t>
  </si>
  <si>
    <t>Q* t=25 * 2371, где Q-количество служебных автомобилей,  t -ожидаемое  среднее количество часов работы автомобиля в 2015 году</t>
  </si>
  <si>
    <t>Социальная защита населения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</si>
  <si>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</si>
  <si>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Численность граждан, получивших социальные услуги</t>
  </si>
  <si>
    <t>Количество мест домах престарелых и домах интернатах</t>
  </si>
  <si>
    <t>Предоставление социального обслуживания в 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</si>
  <si>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Приказ Министерства труда, социального развития и занятости населения Республики Алтай от 20.11.2014 N П/209</t>
  </si>
  <si>
    <t>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</si>
  <si>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Число обратившихся граждан за получением социальных услуг,  запланировано на уровне ожидаемого посещения 2015 года</t>
  </si>
  <si>
    <t>Ведение бюджетного учета, формирование регистров органами власти</t>
  </si>
  <si>
    <t xml:space="preserve">Количество отчетов, подлежащих консолидации; Количество отчетов, подлежащих своду ; Количество пользователей отчетов ;Количество согласований ;Количество объектов учета (регистров) </t>
  </si>
  <si>
    <t>Плановое количество отчетов, согласований, регистров</t>
  </si>
  <si>
    <t>Физическая культура и спорт</t>
  </si>
  <si>
    <t>Спортивная подготовка по олимпийским видам спорта (этап начальной подготовки)</t>
  </si>
  <si>
    <t xml:space="preserve">плановый набор  обучающихся </t>
  </si>
  <si>
    <t>Спортивная подготовка по олимпийским видам спорта (тренировочный этап)</t>
  </si>
  <si>
    <t xml:space="preserve">Среднегодовое  количество  обучающихся на учебно-тренировочном этапе </t>
  </si>
  <si>
    <t>Спортивная подготовка по спорту лиц с поражением ОДА (спортивно-оздоровительный этап)</t>
  </si>
  <si>
    <t xml:space="preserve">среднегодовое  число обучающихся с поражением ОДА </t>
  </si>
  <si>
    <t>Организация и обеспечение подготовки спортивного резерва</t>
  </si>
  <si>
    <t>Число  лиц, прошедших спортивную подготовку на этапах спортивной подготовки</t>
  </si>
  <si>
    <t>Среднегодовое число  лиц, прошедших спортивную подготовку на этапах спортивной подготовки</t>
  </si>
  <si>
    <t xml:space="preserve">Пропаганда физической культуры, спорта и здорового образа жизни </t>
  </si>
  <si>
    <t>Численность населения принявших  участие спортивно-массовых мероприятиях</t>
  </si>
  <si>
    <t>5*1300= 6500, где: 5-  число плановых спортивно-массовых мероприятий,  1300- среднее количество  участников</t>
  </si>
  <si>
    <t xml:space="preserve">Обеспечение участия спортивных сборных команд в спортивных соревнованиях </t>
  </si>
  <si>
    <t xml:space="preserve">численность спортсменов в сборных командах </t>
  </si>
  <si>
    <t>Среднегодовое число спортсменов в сборных командах</t>
  </si>
  <si>
    <t>Организация и проведение физкультурных и спортивных мероприятий в рамках Всероссийского физкультурно- спортивного комплекса "Готов к труду и обороне" (ГТО)</t>
  </si>
  <si>
    <t>Число лиц, принявших участие в сдаче  ГТО</t>
  </si>
  <si>
    <t>15*250= 3750, где:1 5- количество мероприятий по сдаче ГТО,  250- среднее количество  участников</t>
  </si>
  <si>
    <t xml:space="preserve">Организация и проведение  официальных спортивных мероприятий </t>
  </si>
  <si>
    <t>количество участников (команд)</t>
  </si>
  <si>
    <t>12*10=120, где: 12- среднее количество  команд участников,  10- плановое количество мероприятий на 2016 год</t>
  </si>
  <si>
    <t>число обучающихся</t>
  </si>
  <si>
    <t>О*У= 10*78=780  , где О- количество  олимпиад, конкурсов, мероприятий, У- среднее количество участников</t>
  </si>
  <si>
    <t>кол-во отчетов</t>
  </si>
  <si>
    <t>Молодежная политика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</si>
  <si>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</si>
  <si>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количество мероприятий</t>
  </si>
  <si>
    <t>Планируемое количество мероприятий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</si>
  <si>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</si>
  <si>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</si>
  <si>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</si>
  <si>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Организация отдыха детей и молодежи</t>
  </si>
  <si>
    <t>количество оздоровленных детей</t>
  </si>
  <si>
    <t>плановое количество детей, подлежащих оздоровлению, на уровне факта 2015 года</t>
  </si>
  <si>
    <t>Средства массовой информации</t>
  </si>
  <si>
    <t>Осуществление издательской деятельности (газеты)</t>
  </si>
  <si>
    <t xml:space="preserve">количество печатных страниц </t>
  </si>
  <si>
    <t xml:space="preserve"> Т*р=290* 20= 5800 , где  Т- количество выпусков, определенный по итогам подписки, р- печатные страницы в газете</t>
  </si>
  <si>
    <t>Осуществление издательской деятельности (книги)</t>
  </si>
  <si>
    <t xml:space="preserve">количество экземпляров изданий </t>
  </si>
  <si>
    <t xml:space="preserve"> Т*к=208* 10= 2080 , где  Т- планируемый  тираж книг, к- количествокниг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</si>
</sst>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7" xfId="0" applyFont="1" applyBorder="1" applyAlignment="1">
      <alignment horizontal="justify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justify"/>
    </xf>
    <xf numFmtId="0" fontId="2" fillId="0" borderId="16" xfId="0" applyFont="1" applyBorder="1" applyAlignment="1">
      <alignment horizontal="justify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19" xfId="0" applyFont="1" applyBorder="1"/>
    <xf numFmtId="0" fontId="2" fillId="0" borderId="20" xfId="0" applyFont="1" applyBorder="1" applyAlignment="1">
      <alignment horizontal="justify"/>
    </xf>
    <xf numFmtId="0" fontId="2" fillId="0" borderId="21" xfId="0" applyFont="1" applyBorder="1"/>
    <xf numFmtId="0" fontId="2" fillId="0" borderId="22" xfId="0" applyFont="1" applyBorder="1" applyAlignment="1">
      <alignment horizontal="justify" wrapText="1"/>
    </xf>
    <xf numFmtId="0" fontId="2" fillId="0" borderId="16" xfId="0" applyFont="1" applyFill="1" applyBorder="1"/>
    <xf numFmtId="0" fontId="2" fillId="0" borderId="22" xfId="0" applyFont="1" applyBorder="1" applyAlignment="1">
      <alignment horizontal="justify"/>
    </xf>
    <xf numFmtId="0" fontId="2" fillId="0" borderId="17" xfId="0" applyFont="1" applyFill="1" applyBorder="1"/>
    <xf numFmtId="0" fontId="2" fillId="0" borderId="15" xfId="0" applyNumberFormat="1" applyFont="1" applyBorder="1" applyAlignment="1">
      <alignment horizontal="justify"/>
    </xf>
    <xf numFmtId="0" fontId="2" fillId="0" borderId="15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justify"/>
    </xf>
    <xf numFmtId="0" fontId="2" fillId="0" borderId="1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2" xfId="0" applyFont="1" applyBorder="1"/>
    <xf numFmtId="0" fontId="2" fillId="0" borderId="16" xfId="0" applyFont="1" applyBorder="1" applyAlignment="1">
      <alignment wrapText="1"/>
    </xf>
    <xf numFmtId="3" fontId="2" fillId="0" borderId="16" xfId="0" applyNumberFormat="1" applyFont="1" applyFill="1" applyBorder="1" applyAlignment="1">
      <alignment horizontal="justify" vertical="top" wrapText="1"/>
    </xf>
    <xf numFmtId="0" fontId="2" fillId="0" borderId="19" xfId="0" applyFont="1" applyBorder="1" applyAlignment="1">
      <alignment wrapText="1"/>
    </xf>
    <xf numFmtId="0" fontId="2" fillId="0" borderId="26" xfId="0" applyFont="1" applyBorder="1" applyAlignment="1">
      <alignment horizontal="justify"/>
    </xf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5" xfId="0" applyFont="1" applyBorder="1" applyAlignment="1">
      <alignment horizontal="justify" wrapText="1"/>
    </xf>
    <xf numFmtId="0" fontId="2" fillId="0" borderId="25" xfId="0" applyFont="1" applyBorder="1"/>
    <xf numFmtId="0" fontId="2" fillId="0" borderId="0" xfId="0" applyFont="1" applyAlignment="1">
      <alignment horizontal="justify"/>
    </xf>
    <xf numFmtId="0" fontId="2" fillId="0" borderId="26" xfId="0" applyFont="1" applyBorder="1"/>
    <xf numFmtId="0" fontId="4" fillId="0" borderId="16" xfId="0" applyFont="1" applyBorder="1" applyAlignment="1">
      <alignment horizontal="center" vertical="top" wrapText="1"/>
    </xf>
    <xf numFmtId="0" fontId="3" fillId="0" borderId="23" xfId="0" applyFont="1" applyBorder="1"/>
    <xf numFmtId="0" fontId="3" fillId="0" borderId="25" xfId="0" applyFont="1" applyBorder="1"/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justify"/>
    </xf>
    <xf numFmtId="0" fontId="3" fillId="0" borderId="25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91"/>
  <sheetViews>
    <sheetView tabSelected="1" topLeftCell="A58" workbookViewId="0">
      <selection activeCell="E6" sqref="E6"/>
    </sheetView>
  </sheetViews>
  <sheetFormatPr defaultRowHeight="15.75"/>
  <cols>
    <col min="1" max="1" width="46.5703125" style="2" customWidth="1"/>
    <col min="2" max="2" width="30.140625" style="2" customWidth="1"/>
    <col min="3" max="3" width="12" style="2" customWidth="1"/>
    <col min="4" max="4" width="26.5703125" style="2" customWidth="1"/>
    <col min="5" max="5" width="33.140625" style="2" customWidth="1"/>
  </cols>
  <sheetData>
    <row r="3" spans="1:5" ht="19.5" thickBot="1">
      <c r="A3" s="1" t="s">
        <v>0</v>
      </c>
    </row>
    <row r="4" spans="1:5" ht="61.5" customHeight="1" thickBot="1">
      <c r="A4" s="45" t="s">
        <v>1</v>
      </c>
      <c r="B4" s="47" t="s">
        <v>2</v>
      </c>
      <c r="C4" s="48"/>
      <c r="D4" s="49" t="s">
        <v>3</v>
      </c>
      <c r="E4" s="50"/>
    </row>
    <row r="5" spans="1:5" ht="99.75" customHeight="1" thickBot="1">
      <c r="A5" s="46"/>
      <c r="B5" s="3" t="s">
        <v>4</v>
      </c>
      <c r="C5" s="3" t="s">
        <v>5</v>
      </c>
      <c r="D5" s="4" t="s">
        <v>6</v>
      </c>
      <c r="E5" s="5" t="s">
        <v>7</v>
      </c>
    </row>
    <row r="6" spans="1:5">
      <c r="A6" s="51" t="s">
        <v>8</v>
      </c>
      <c r="B6" s="52"/>
      <c r="C6" s="6"/>
      <c r="D6" s="7"/>
      <c r="E6" s="8"/>
    </row>
    <row r="7" spans="1:5" ht="94.5">
      <c r="A7" s="9" t="s">
        <v>9</v>
      </c>
      <c r="B7" s="10" t="s">
        <v>10</v>
      </c>
      <c r="C7" s="11" t="s">
        <v>11</v>
      </c>
      <c r="D7" s="10" t="s">
        <v>12</v>
      </c>
      <c r="E7" s="12">
        <v>22980</v>
      </c>
    </row>
    <row r="8" spans="1:5" ht="78.75">
      <c r="A8" s="13" t="s">
        <v>13</v>
      </c>
      <c r="B8" s="14" t="s">
        <v>14</v>
      </c>
      <c r="C8" s="15" t="s">
        <v>11</v>
      </c>
      <c r="D8" s="16" t="s">
        <v>15</v>
      </c>
      <c r="E8" s="17">
        <v>2192</v>
      </c>
    </row>
    <row r="9" spans="1:5" ht="252">
      <c r="A9" s="9" t="s">
        <v>16</v>
      </c>
      <c r="B9" s="10" t="s">
        <v>17</v>
      </c>
      <c r="C9" s="11" t="s">
        <v>11</v>
      </c>
      <c r="D9" s="18" t="s">
        <v>18</v>
      </c>
      <c r="E9" s="12">
        <v>860</v>
      </c>
    </row>
    <row r="10" spans="1:5" ht="126">
      <c r="A10" s="9" t="s">
        <v>19</v>
      </c>
      <c r="B10" s="10" t="s">
        <v>17</v>
      </c>
      <c r="C10" s="19" t="s">
        <v>11</v>
      </c>
      <c r="D10" s="20" t="s">
        <v>20</v>
      </c>
      <c r="E10" s="21">
        <v>86</v>
      </c>
    </row>
    <row r="11" spans="1:5" ht="126">
      <c r="A11" s="22" t="s">
        <v>21</v>
      </c>
      <c r="B11" s="10" t="s">
        <v>17</v>
      </c>
      <c r="C11" s="19" t="s">
        <v>11</v>
      </c>
      <c r="D11" s="20" t="s">
        <v>22</v>
      </c>
      <c r="E11" s="12">
        <v>12</v>
      </c>
    </row>
    <row r="12" spans="1:5" ht="78.75">
      <c r="A12" s="23" t="s">
        <v>23</v>
      </c>
      <c r="B12" s="10" t="s">
        <v>24</v>
      </c>
      <c r="C12" s="11" t="s">
        <v>11</v>
      </c>
      <c r="D12" s="20" t="s">
        <v>25</v>
      </c>
      <c r="E12" s="12">
        <v>115</v>
      </c>
    </row>
    <row r="13" spans="1:5" ht="78.75">
      <c r="A13" s="23" t="s">
        <v>26</v>
      </c>
      <c r="B13" s="10" t="s">
        <v>27</v>
      </c>
      <c r="C13" s="11" t="s">
        <v>11</v>
      </c>
      <c r="D13" s="20" t="s">
        <v>28</v>
      </c>
      <c r="E13" s="12">
        <v>472</v>
      </c>
    </row>
    <row r="14" spans="1:5" ht="78.75">
      <c r="A14" s="23" t="s">
        <v>29</v>
      </c>
      <c r="B14" s="10" t="s">
        <v>27</v>
      </c>
      <c r="C14" s="11" t="s">
        <v>11</v>
      </c>
      <c r="D14" s="20" t="s">
        <v>30</v>
      </c>
      <c r="E14" s="12">
        <v>39</v>
      </c>
    </row>
    <row r="15" spans="1:5" ht="78.75">
      <c r="A15" s="9" t="s">
        <v>31</v>
      </c>
      <c r="B15" s="14" t="s">
        <v>27</v>
      </c>
      <c r="C15" s="11" t="s">
        <v>11</v>
      </c>
      <c r="D15" s="20" t="s">
        <v>32</v>
      </c>
      <c r="E15" s="12">
        <v>1058</v>
      </c>
    </row>
    <row r="16" spans="1:5" ht="78.75">
      <c r="A16" s="9" t="s">
        <v>33</v>
      </c>
      <c r="B16" s="11" t="s">
        <v>34</v>
      </c>
      <c r="C16" s="11" t="s">
        <v>35</v>
      </c>
      <c r="D16" s="20" t="s">
        <v>36</v>
      </c>
      <c r="E16" s="12">
        <v>175</v>
      </c>
    </row>
    <row r="17" spans="1:5" ht="63">
      <c r="A17" s="9" t="s">
        <v>37</v>
      </c>
      <c r="B17" s="10" t="s">
        <v>38</v>
      </c>
      <c r="C17" s="11" t="s">
        <v>11</v>
      </c>
      <c r="D17" s="20" t="s">
        <v>39</v>
      </c>
      <c r="E17" s="12">
        <v>5508</v>
      </c>
    </row>
    <row r="18" spans="1:5" ht="78.75">
      <c r="A18" s="9" t="s">
        <v>40</v>
      </c>
      <c r="B18" s="10" t="s">
        <v>41</v>
      </c>
      <c r="C18" s="11" t="s">
        <v>11</v>
      </c>
      <c r="D18" s="20" t="s">
        <v>42</v>
      </c>
      <c r="E18" s="12">
        <v>888</v>
      </c>
    </row>
    <row r="19" spans="1:5" ht="78.75">
      <c r="A19" s="9" t="s">
        <v>43</v>
      </c>
      <c r="B19" s="10" t="s">
        <v>44</v>
      </c>
      <c r="C19" s="11" t="s">
        <v>11</v>
      </c>
      <c r="D19" s="20" t="s">
        <v>45</v>
      </c>
      <c r="E19" s="12">
        <v>1437</v>
      </c>
    </row>
    <row r="20" spans="1:5" ht="94.5">
      <c r="A20" s="9" t="s">
        <v>46</v>
      </c>
      <c r="B20" s="14" t="s">
        <v>47</v>
      </c>
      <c r="C20" s="11" t="s">
        <v>11</v>
      </c>
      <c r="D20" s="20" t="s">
        <v>48</v>
      </c>
      <c r="E20" s="12">
        <v>4</v>
      </c>
    </row>
    <row r="21" spans="1:5">
      <c r="A21" s="53" t="s">
        <v>49</v>
      </c>
      <c r="B21" s="54"/>
      <c r="C21" s="55"/>
      <c r="D21" s="24"/>
      <c r="E21" s="12"/>
    </row>
    <row r="22" spans="1:5" ht="47.25">
      <c r="A22" s="25" t="s">
        <v>50</v>
      </c>
      <c r="B22" s="11" t="s">
        <v>51</v>
      </c>
      <c r="C22" s="26" t="s">
        <v>11</v>
      </c>
      <c r="D22" s="27" t="s">
        <v>52</v>
      </c>
      <c r="E22" s="12">
        <f>1+20</f>
        <v>21</v>
      </c>
    </row>
    <row r="23" spans="1:5" ht="47.25">
      <c r="A23" s="25" t="s">
        <v>53</v>
      </c>
      <c r="B23" s="11" t="s">
        <v>51</v>
      </c>
      <c r="C23" s="26" t="s">
        <v>11</v>
      </c>
      <c r="D23" s="27" t="s">
        <v>54</v>
      </c>
      <c r="E23" s="12">
        <f>24+65+35</f>
        <v>124</v>
      </c>
    </row>
    <row r="24" spans="1:5" ht="47.25">
      <c r="A24" s="25" t="s">
        <v>55</v>
      </c>
      <c r="B24" s="11" t="s">
        <v>51</v>
      </c>
      <c r="C24" s="26" t="s">
        <v>11</v>
      </c>
      <c r="D24" s="27" t="s">
        <v>54</v>
      </c>
      <c r="E24" s="12">
        <v>18</v>
      </c>
    </row>
    <row r="25" spans="1:5" ht="47.25">
      <c r="A25" s="25" t="s">
        <v>56</v>
      </c>
      <c r="B25" s="11" t="s">
        <v>51</v>
      </c>
      <c r="C25" s="26" t="s">
        <v>11</v>
      </c>
      <c r="D25" s="27" t="s">
        <v>54</v>
      </c>
      <c r="E25" s="12">
        <f>28+210+21+110+94</f>
        <v>463</v>
      </c>
    </row>
    <row r="26" spans="1:5" ht="47.25">
      <c r="A26" s="25" t="s">
        <v>57</v>
      </c>
      <c r="B26" s="11" t="s">
        <v>51</v>
      </c>
      <c r="C26" s="26" t="s">
        <v>11</v>
      </c>
      <c r="D26" s="27" t="s">
        <v>54</v>
      </c>
      <c r="E26" s="12">
        <v>27</v>
      </c>
    </row>
    <row r="27" spans="1:5" ht="47.25">
      <c r="A27" s="25" t="s">
        <v>58</v>
      </c>
      <c r="B27" s="11" t="s">
        <v>51</v>
      </c>
      <c r="C27" s="26" t="s">
        <v>11</v>
      </c>
      <c r="D27" s="27" t="s">
        <v>54</v>
      </c>
      <c r="E27" s="12">
        <f>83+183+185+18</f>
        <v>469</v>
      </c>
    </row>
    <row r="28" spans="1:5" ht="47.25">
      <c r="A28" s="25" t="s">
        <v>59</v>
      </c>
      <c r="B28" s="11" t="s">
        <v>51</v>
      </c>
      <c r="C28" s="26" t="s">
        <v>11</v>
      </c>
      <c r="D28" s="27" t="s">
        <v>54</v>
      </c>
      <c r="E28" s="12">
        <f>44+193</f>
        <v>237</v>
      </c>
    </row>
    <row r="29" spans="1:5" ht="78.75">
      <c r="A29" s="25" t="s">
        <v>60</v>
      </c>
      <c r="B29" s="11" t="s">
        <v>51</v>
      </c>
      <c r="C29" s="26" t="s">
        <v>11</v>
      </c>
      <c r="D29" s="27" t="s">
        <v>61</v>
      </c>
      <c r="E29" s="12">
        <f>376+560+181+720+2450+483</f>
        <v>4770</v>
      </c>
    </row>
    <row r="30" spans="1:5" ht="78.75">
      <c r="A30" s="25" t="s">
        <v>62</v>
      </c>
      <c r="B30" s="11" t="s">
        <v>51</v>
      </c>
      <c r="C30" s="26" t="s">
        <v>11</v>
      </c>
      <c r="D30" s="27" t="s">
        <v>61</v>
      </c>
      <c r="E30" s="12">
        <v>75</v>
      </c>
    </row>
    <row r="31" spans="1:5" ht="78.75">
      <c r="A31" s="25" t="s">
        <v>63</v>
      </c>
      <c r="B31" s="11" t="s">
        <v>51</v>
      </c>
      <c r="C31" s="26" t="s">
        <v>11</v>
      </c>
      <c r="D31" s="27" t="s">
        <v>61</v>
      </c>
      <c r="E31" s="12">
        <v>800</v>
      </c>
    </row>
    <row r="32" spans="1:5" ht="31.5">
      <c r="A32" s="25" t="s">
        <v>64</v>
      </c>
      <c r="B32" s="10" t="s">
        <v>65</v>
      </c>
      <c r="C32" s="26" t="s">
        <v>11</v>
      </c>
      <c r="D32" s="27" t="s">
        <v>66</v>
      </c>
      <c r="E32" s="12">
        <f>85+230+21+130+181</f>
        <v>647</v>
      </c>
    </row>
    <row r="33" spans="1:5" ht="141.75">
      <c r="A33" s="25" t="s">
        <v>67</v>
      </c>
      <c r="B33" s="11" t="s">
        <v>51</v>
      </c>
      <c r="C33" s="26" t="s">
        <v>11</v>
      </c>
      <c r="D33" s="27" t="s">
        <v>68</v>
      </c>
      <c r="E33" s="12">
        <f>250+46</f>
        <v>296</v>
      </c>
    </row>
    <row r="34" spans="1:5" ht="78.75">
      <c r="A34" s="25" t="s">
        <v>69</v>
      </c>
      <c r="B34" s="11" t="s">
        <v>70</v>
      </c>
      <c r="C34" s="26" t="s">
        <v>70</v>
      </c>
      <c r="D34" s="27" t="s">
        <v>71</v>
      </c>
      <c r="E34" s="12">
        <v>246960</v>
      </c>
    </row>
    <row r="35" spans="1:5" ht="78.75">
      <c r="A35" s="28" t="s">
        <v>72</v>
      </c>
      <c r="B35" s="11" t="s">
        <v>51</v>
      </c>
      <c r="C35" s="11" t="s">
        <v>11</v>
      </c>
      <c r="D35" s="27" t="s">
        <v>73</v>
      </c>
      <c r="E35" s="12">
        <f>50+75+100+50+100+100+50+75+75+7548+33+131+45+42+96+49+291+261+51+103+49+57+119+71+87+64+107+71+73+74+87+91+85+176</f>
        <v>10536</v>
      </c>
    </row>
    <row r="36" spans="1:5" ht="78.75">
      <c r="A36" s="28" t="s">
        <v>74</v>
      </c>
      <c r="B36" s="11" t="s">
        <v>51</v>
      </c>
      <c r="C36" s="11" t="s">
        <v>11</v>
      </c>
      <c r="D36" s="27" t="s">
        <v>73</v>
      </c>
      <c r="E36" s="12">
        <f>25+40+25+25+25+25+75+100+25+50+25+75+25+50+75+50+75+50+25+65+40+199+161</f>
        <v>1330</v>
      </c>
    </row>
    <row r="37" spans="1:5" ht="31.5">
      <c r="A37" s="9" t="s">
        <v>75</v>
      </c>
      <c r="B37" s="11" t="s">
        <v>51</v>
      </c>
      <c r="C37" s="11" t="s">
        <v>11</v>
      </c>
      <c r="D37" s="20" t="s">
        <v>76</v>
      </c>
      <c r="E37" s="12">
        <f>67+250+100+300+60+60</f>
        <v>837</v>
      </c>
    </row>
    <row r="38" spans="1:5" ht="78.75">
      <c r="A38" s="9" t="s">
        <v>77</v>
      </c>
      <c r="B38" s="11" t="s">
        <v>51</v>
      </c>
      <c r="C38" s="11" t="s">
        <v>11</v>
      </c>
      <c r="D38" s="20" t="s">
        <v>78</v>
      </c>
      <c r="E38" s="12">
        <v>1920</v>
      </c>
    </row>
    <row r="39" spans="1:5" ht="78.75">
      <c r="A39" s="29" t="s">
        <v>79</v>
      </c>
      <c r="B39" s="11" t="s">
        <v>51</v>
      </c>
      <c r="C39" s="11" t="s">
        <v>11</v>
      </c>
      <c r="D39" s="20" t="s">
        <v>80</v>
      </c>
      <c r="E39" s="12">
        <v>540</v>
      </c>
    </row>
    <row r="40" spans="1:5" ht="31.5">
      <c r="A40" s="9" t="s">
        <v>81</v>
      </c>
      <c r="B40" s="11" t="s">
        <v>82</v>
      </c>
      <c r="C40" s="11" t="s">
        <v>83</v>
      </c>
      <c r="D40" s="20" t="s">
        <v>84</v>
      </c>
      <c r="E40" s="12">
        <v>105</v>
      </c>
    </row>
    <row r="41" spans="1:5">
      <c r="A41" s="56" t="s">
        <v>85</v>
      </c>
      <c r="B41" s="57"/>
      <c r="C41" s="11"/>
      <c r="D41" s="30"/>
      <c r="E41" s="12"/>
    </row>
    <row r="42" spans="1:5" ht="63">
      <c r="A42" s="28" t="s">
        <v>86</v>
      </c>
      <c r="B42" s="31" t="s">
        <v>87</v>
      </c>
      <c r="C42" s="11" t="s">
        <v>35</v>
      </c>
      <c r="D42" s="32" t="s">
        <v>88</v>
      </c>
      <c r="E42" s="12">
        <f>67530+59700</f>
        <v>127230</v>
      </c>
    </row>
    <row r="43" spans="1:5" ht="157.5">
      <c r="A43" s="28" t="s">
        <v>89</v>
      </c>
      <c r="B43" s="31" t="s">
        <v>90</v>
      </c>
      <c r="C43" s="11" t="s">
        <v>11</v>
      </c>
      <c r="D43" s="32" t="s">
        <v>91</v>
      </c>
      <c r="E43" s="12">
        <v>30510</v>
      </c>
    </row>
    <row r="44" spans="1:5" ht="157.5">
      <c r="A44" s="29" t="s">
        <v>92</v>
      </c>
      <c r="B44" s="33" t="s">
        <v>90</v>
      </c>
      <c r="C44" s="11" t="s">
        <v>11</v>
      </c>
      <c r="D44" s="32" t="s">
        <v>93</v>
      </c>
      <c r="E44" s="12">
        <v>9900</v>
      </c>
    </row>
    <row r="45" spans="1:5" ht="30.75" customHeight="1">
      <c r="A45" s="28" t="s">
        <v>94</v>
      </c>
      <c r="B45" s="31" t="s">
        <v>95</v>
      </c>
      <c r="C45" s="11" t="s">
        <v>35</v>
      </c>
      <c r="D45" s="20" t="s">
        <v>96</v>
      </c>
      <c r="E45" s="12">
        <v>2601</v>
      </c>
    </row>
    <row r="46" spans="1:5" ht="63">
      <c r="A46" s="28" t="s">
        <v>97</v>
      </c>
      <c r="B46" s="31" t="s">
        <v>98</v>
      </c>
      <c r="C46" s="11" t="s">
        <v>11</v>
      </c>
      <c r="D46" s="32" t="s">
        <v>88</v>
      </c>
      <c r="E46" s="12">
        <v>19000</v>
      </c>
    </row>
    <row r="47" spans="1:5" ht="78.75">
      <c r="A47" s="34" t="s">
        <v>99</v>
      </c>
      <c r="B47" s="10" t="s">
        <v>100</v>
      </c>
      <c r="C47" s="11" t="s">
        <v>35</v>
      </c>
      <c r="D47" s="20" t="s">
        <v>101</v>
      </c>
      <c r="E47" s="12">
        <v>45</v>
      </c>
    </row>
    <row r="48" spans="1:5" ht="31.5">
      <c r="A48" s="9" t="s">
        <v>81</v>
      </c>
      <c r="B48" s="11" t="s">
        <v>82</v>
      </c>
      <c r="C48" s="11" t="s">
        <v>83</v>
      </c>
      <c r="D48" s="20" t="s">
        <v>84</v>
      </c>
      <c r="E48" s="12">
        <v>40</v>
      </c>
    </row>
    <row r="49" spans="1:5" ht="141.75">
      <c r="A49" s="9" t="s">
        <v>102</v>
      </c>
      <c r="B49" s="11" t="s">
        <v>103</v>
      </c>
      <c r="C49" s="10" t="s">
        <v>104</v>
      </c>
      <c r="D49" s="20" t="s">
        <v>105</v>
      </c>
      <c r="E49" s="12">
        <v>18970</v>
      </c>
    </row>
    <row r="50" spans="1:5">
      <c r="A50" s="35" t="s">
        <v>106</v>
      </c>
      <c r="B50" s="11"/>
      <c r="C50" s="11"/>
      <c r="D50" s="30"/>
      <c r="E50" s="12"/>
    </row>
    <row r="51" spans="1:5" ht="173.25">
      <c r="A51" s="28" t="s">
        <v>107</v>
      </c>
      <c r="B51" s="11" t="s">
        <v>108</v>
      </c>
      <c r="C51" s="11" t="s">
        <v>35</v>
      </c>
      <c r="D51" s="32" t="s">
        <v>109</v>
      </c>
      <c r="E51" s="12">
        <v>5000</v>
      </c>
    </row>
    <row r="52" spans="1:5" ht="63">
      <c r="A52" s="28" t="s">
        <v>110</v>
      </c>
      <c r="B52" s="10" t="s">
        <v>111</v>
      </c>
      <c r="C52" s="11" t="s">
        <v>35</v>
      </c>
      <c r="D52" s="32" t="s">
        <v>112</v>
      </c>
      <c r="E52" s="12">
        <v>1288</v>
      </c>
    </row>
    <row r="53" spans="1:5" ht="110.25">
      <c r="A53" s="28" t="s">
        <v>113</v>
      </c>
      <c r="B53" s="11" t="s">
        <v>114</v>
      </c>
      <c r="C53" s="10" t="s">
        <v>115</v>
      </c>
      <c r="D53" s="32" t="s">
        <v>116</v>
      </c>
      <c r="E53" s="12">
        <v>14850</v>
      </c>
    </row>
    <row r="54" spans="1:5" ht="110.25">
      <c r="A54" s="36" t="s">
        <v>117</v>
      </c>
      <c r="B54" s="11" t="s">
        <v>114</v>
      </c>
      <c r="C54" s="10" t="s">
        <v>115</v>
      </c>
      <c r="D54" s="32" t="s">
        <v>118</v>
      </c>
      <c r="E54" s="12">
        <v>60</v>
      </c>
    </row>
    <row r="55" spans="1:5" ht="204.75">
      <c r="A55" s="9" t="s">
        <v>119</v>
      </c>
      <c r="B55" s="11" t="s">
        <v>120</v>
      </c>
      <c r="C55" s="11" t="s">
        <v>35</v>
      </c>
      <c r="D55" s="32" t="s">
        <v>121</v>
      </c>
      <c r="E55" s="12">
        <f>7050+24000</f>
        <v>31050</v>
      </c>
    </row>
    <row r="56" spans="1:5" ht="252">
      <c r="A56" s="9" t="s">
        <v>122</v>
      </c>
      <c r="B56" s="11" t="s">
        <v>123</v>
      </c>
      <c r="C56" s="10" t="s">
        <v>124</v>
      </c>
      <c r="D56" s="32" t="s">
        <v>125</v>
      </c>
      <c r="E56" s="12">
        <f>6870+5900</f>
        <v>12770</v>
      </c>
    </row>
    <row r="57" spans="1:5" ht="252">
      <c r="A57" s="13" t="s">
        <v>122</v>
      </c>
      <c r="B57" s="37" t="s">
        <v>126</v>
      </c>
      <c r="C57" s="15" t="s">
        <v>11</v>
      </c>
      <c r="D57" s="32" t="s">
        <v>125</v>
      </c>
      <c r="E57" s="12">
        <f>1800+287</f>
        <v>2087</v>
      </c>
    </row>
    <row r="58" spans="1:5" ht="47.25">
      <c r="A58" s="9" t="s">
        <v>127</v>
      </c>
      <c r="B58" s="10" t="s">
        <v>128</v>
      </c>
      <c r="C58" s="11" t="s">
        <v>35</v>
      </c>
      <c r="D58" s="20" t="s">
        <v>129</v>
      </c>
      <c r="E58" s="12">
        <v>4000</v>
      </c>
    </row>
    <row r="59" spans="1:5" ht="94.5">
      <c r="A59" s="38" t="s">
        <v>130</v>
      </c>
      <c r="B59" s="11" t="s">
        <v>108</v>
      </c>
      <c r="C59" s="11" t="s">
        <v>35</v>
      </c>
      <c r="D59" s="20" t="s">
        <v>131</v>
      </c>
      <c r="E59" s="12">
        <v>655</v>
      </c>
    </row>
    <row r="60" spans="1:5" ht="126">
      <c r="A60" s="28" t="s">
        <v>132</v>
      </c>
      <c r="B60" s="11" t="s">
        <v>133</v>
      </c>
      <c r="C60" s="10" t="s">
        <v>115</v>
      </c>
      <c r="D60" s="32" t="s">
        <v>134</v>
      </c>
      <c r="E60" s="12">
        <v>12750</v>
      </c>
    </row>
    <row r="61" spans="1:5" ht="267.75">
      <c r="A61" s="9" t="s">
        <v>135</v>
      </c>
      <c r="B61" s="11" t="s">
        <v>136</v>
      </c>
      <c r="C61" s="11" t="s">
        <v>35</v>
      </c>
      <c r="D61" s="32" t="s">
        <v>137</v>
      </c>
      <c r="E61" s="12">
        <v>39</v>
      </c>
    </row>
    <row r="62" spans="1:5" ht="267.75">
      <c r="A62" s="13" t="s">
        <v>135</v>
      </c>
      <c r="B62" s="37" t="s">
        <v>126</v>
      </c>
      <c r="C62" s="15" t="s">
        <v>11</v>
      </c>
      <c r="D62" s="32" t="s">
        <v>137</v>
      </c>
      <c r="E62" s="12">
        <v>1540</v>
      </c>
    </row>
    <row r="63" spans="1:5" ht="110.25">
      <c r="A63" s="9" t="s">
        <v>138</v>
      </c>
      <c r="B63" s="10" t="s">
        <v>139</v>
      </c>
      <c r="C63" s="10" t="s">
        <v>140</v>
      </c>
      <c r="D63" s="20" t="s">
        <v>141</v>
      </c>
      <c r="E63" s="12">
        <v>212833</v>
      </c>
    </row>
    <row r="64" spans="1:5" ht="31.5">
      <c r="A64" s="10" t="s">
        <v>81</v>
      </c>
      <c r="B64" s="39" t="s">
        <v>82</v>
      </c>
      <c r="C64" s="11" t="s">
        <v>35</v>
      </c>
      <c r="D64" s="20" t="s">
        <v>142</v>
      </c>
      <c r="E64" s="12">
        <v>1350</v>
      </c>
    </row>
    <row r="65" spans="1:5" ht="78.75">
      <c r="A65" s="10" t="s">
        <v>143</v>
      </c>
      <c r="B65" s="40" t="s">
        <v>144</v>
      </c>
      <c r="C65" s="11" t="s">
        <v>145</v>
      </c>
      <c r="D65" s="20" t="s">
        <v>142</v>
      </c>
      <c r="E65" s="12">
        <v>52</v>
      </c>
    </row>
    <row r="66" spans="1:5" ht="110.25">
      <c r="A66" s="9" t="s">
        <v>146</v>
      </c>
      <c r="B66" s="10" t="s">
        <v>147</v>
      </c>
      <c r="C66" s="11" t="s">
        <v>148</v>
      </c>
      <c r="D66" s="20" t="s">
        <v>149</v>
      </c>
      <c r="E66" s="12">
        <v>59280</v>
      </c>
    </row>
    <row r="67" spans="1:5">
      <c r="A67" s="43" t="s">
        <v>150</v>
      </c>
      <c r="B67" s="44"/>
      <c r="C67" s="11"/>
      <c r="D67" s="30"/>
      <c r="E67" s="12"/>
    </row>
    <row r="68" spans="1:5" ht="189">
      <c r="A68" s="22" t="s">
        <v>151</v>
      </c>
      <c r="B68" s="10" t="s">
        <v>152</v>
      </c>
      <c r="C68" s="11" t="s">
        <v>11</v>
      </c>
      <c r="D68" s="20" t="s">
        <v>153</v>
      </c>
      <c r="E68" s="12">
        <v>3440</v>
      </c>
    </row>
    <row r="69" spans="1:5" ht="189">
      <c r="A69" s="22" t="s">
        <v>154</v>
      </c>
      <c r="B69" s="10" t="s">
        <v>152</v>
      </c>
      <c r="C69" s="11" t="s">
        <v>11</v>
      </c>
      <c r="D69" s="20" t="s">
        <v>155</v>
      </c>
      <c r="E69" s="12">
        <v>756</v>
      </c>
    </row>
    <row r="70" spans="1:5" ht="189">
      <c r="A70" s="22" t="s">
        <v>156</v>
      </c>
      <c r="B70" s="10" t="s">
        <v>152</v>
      </c>
      <c r="C70" s="11" t="s">
        <v>11</v>
      </c>
      <c r="D70" s="32" t="s">
        <v>157</v>
      </c>
      <c r="E70" s="12">
        <v>2735</v>
      </c>
    </row>
    <row r="71" spans="1:5" ht="126">
      <c r="A71" s="9" t="s">
        <v>158</v>
      </c>
      <c r="B71" s="10" t="s">
        <v>159</v>
      </c>
      <c r="C71" s="11" t="s">
        <v>35</v>
      </c>
      <c r="D71" s="20" t="s">
        <v>160</v>
      </c>
      <c r="E71" s="12">
        <v>252</v>
      </c>
    </row>
    <row r="72" spans="1:5">
      <c r="A72" s="43" t="s">
        <v>161</v>
      </c>
      <c r="B72" s="44"/>
      <c r="C72" s="11"/>
      <c r="D72" s="30"/>
      <c r="E72" s="12"/>
    </row>
    <row r="73" spans="1:5" ht="31.5">
      <c r="A73" s="9" t="s">
        <v>162</v>
      </c>
      <c r="B73" s="11" t="s">
        <v>51</v>
      </c>
      <c r="C73" s="11" t="s">
        <v>11</v>
      </c>
      <c r="D73" s="20" t="s">
        <v>163</v>
      </c>
      <c r="E73" s="12">
        <v>45</v>
      </c>
    </row>
    <row r="74" spans="1:5" ht="63">
      <c r="A74" s="9" t="s">
        <v>164</v>
      </c>
      <c r="B74" s="11" t="s">
        <v>51</v>
      </c>
      <c r="C74" s="11" t="s">
        <v>11</v>
      </c>
      <c r="D74" s="20" t="s">
        <v>165</v>
      </c>
      <c r="E74" s="12">
        <v>12</v>
      </c>
    </row>
    <row r="75" spans="1:5" ht="47.25">
      <c r="A75" s="9" t="s">
        <v>166</v>
      </c>
      <c r="B75" s="11" t="s">
        <v>51</v>
      </c>
      <c r="C75" s="11" t="s">
        <v>11</v>
      </c>
      <c r="D75" s="20" t="s">
        <v>167</v>
      </c>
      <c r="E75" s="12">
        <f>60+130</f>
        <v>190</v>
      </c>
    </row>
    <row r="76" spans="1:5" ht="78.75">
      <c r="A76" s="9" t="s">
        <v>168</v>
      </c>
      <c r="B76" s="10" t="s">
        <v>169</v>
      </c>
      <c r="C76" s="11" t="s">
        <v>11</v>
      </c>
      <c r="D76" s="10" t="s">
        <v>170</v>
      </c>
      <c r="E76" s="12">
        <f>130+586+86</f>
        <v>802</v>
      </c>
    </row>
    <row r="77" spans="1:5" ht="94.5">
      <c r="A77" s="9" t="s">
        <v>171</v>
      </c>
      <c r="B77" s="10" t="s">
        <v>172</v>
      </c>
      <c r="C77" s="11" t="s">
        <v>11</v>
      </c>
      <c r="D77" s="20" t="s">
        <v>173</v>
      </c>
      <c r="E77" s="12">
        <v>6500</v>
      </c>
    </row>
    <row r="78" spans="1:5" ht="47.25">
      <c r="A78" s="9" t="s">
        <v>174</v>
      </c>
      <c r="B78" s="10" t="s">
        <v>175</v>
      </c>
      <c r="C78" s="11" t="s">
        <v>11</v>
      </c>
      <c r="D78" s="20" t="s">
        <v>176</v>
      </c>
      <c r="E78" s="12">
        <v>536</v>
      </c>
    </row>
    <row r="79" spans="1:5" ht="78.75">
      <c r="A79" s="9" t="s">
        <v>177</v>
      </c>
      <c r="B79" s="10" t="s">
        <v>178</v>
      </c>
      <c r="C79" s="11" t="s">
        <v>11</v>
      </c>
      <c r="D79" s="20" t="s">
        <v>179</v>
      </c>
      <c r="E79" s="12">
        <v>3750</v>
      </c>
    </row>
    <row r="80" spans="1:5" ht="78.75">
      <c r="A80" s="9" t="s">
        <v>180</v>
      </c>
      <c r="B80" s="10" t="s">
        <v>181</v>
      </c>
      <c r="C80" s="11" t="s">
        <v>35</v>
      </c>
      <c r="D80" s="20" t="s">
        <v>182</v>
      </c>
      <c r="E80" s="12">
        <v>120</v>
      </c>
    </row>
    <row r="81" spans="1:6" ht="141.75">
      <c r="A81" s="25" t="s">
        <v>67</v>
      </c>
      <c r="B81" s="11" t="s">
        <v>183</v>
      </c>
      <c r="C81" s="11" t="s">
        <v>11</v>
      </c>
      <c r="D81" s="20" t="s">
        <v>184</v>
      </c>
      <c r="E81" s="12">
        <v>780</v>
      </c>
    </row>
    <row r="82" spans="1:6" ht="31.5">
      <c r="A82" s="9" t="s">
        <v>81</v>
      </c>
      <c r="B82" s="11" t="s">
        <v>185</v>
      </c>
      <c r="C82" s="11" t="s">
        <v>83</v>
      </c>
      <c r="D82" s="20" t="s">
        <v>142</v>
      </c>
      <c r="E82" s="12">
        <f>163+27+2</f>
        <v>192</v>
      </c>
    </row>
    <row r="83" spans="1:6">
      <c r="A83" s="43" t="s">
        <v>186</v>
      </c>
      <c r="B83" s="44"/>
      <c r="C83" s="11"/>
      <c r="D83" s="30"/>
      <c r="E83" s="12"/>
    </row>
    <row r="84" spans="1:6" ht="110.25">
      <c r="A84" s="28" t="s">
        <v>187</v>
      </c>
      <c r="B84" s="31" t="s">
        <v>188</v>
      </c>
      <c r="C84" s="11" t="s">
        <v>35</v>
      </c>
      <c r="D84" s="20" t="s">
        <v>189</v>
      </c>
      <c r="E84" s="12">
        <v>16</v>
      </c>
    </row>
    <row r="85" spans="1:6" ht="141.75">
      <c r="A85" s="9" t="s">
        <v>190</v>
      </c>
      <c r="B85" s="31" t="s">
        <v>188</v>
      </c>
      <c r="C85" s="11" t="s">
        <v>35</v>
      </c>
      <c r="D85" s="20" t="s">
        <v>189</v>
      </c>
      <c r="E85" s="12">
        <v>7</v>
      </c>
    </row>
    <row r="86" spans="1:6" ht="110.25">
      <c r="A86" s="28" t="s">
        <v>191</v>
      </c>
      <c r="B86" s="31" t="s">
        <v>188</v>
      </c>
      <c r="C86" s="11" t="s">
        <v>35</v>
      </c>
      <c r="D86" s="20" t="s">
        <v>189</v>
      </c>
      <c r="E86" s="12">
        <v>5</v>
      </c>
    </row>
    <row r="87" spans="1:6" ht="31.5">
      <c r="A87" s="28" t="s">
        <v>192</v>
      </c>
      <c r="B87" s="31" t="s">
        <v>188</v>
      </c>
      <c r="C87" s="11" t="s">
        <v>35</v>
      </c>
      <c r="D87" s="20" t="s">
        <v>189</v>
      </c>
      <c r="E87" s="12">
        <v>24</v>
      </c>
    </row>
    <row r="88" spans="1:6" ht="63">
      <c r="A88" s="41" t="s">
        <v>193</v>
      </c>
      <c r="B88" s="10" t="s">
        <v>194</v>
      </c>
      <c r="C88" s="11" t="s">
        <v>11</v>
      </c>
      <c r="D88" s="20" t="s">
        <v>195</v>
      </c>
      <c r="E88" s="12">
        <v>23000</v>
      </c>
    </row>
    <row r="89" spans="1:6">
      <c r="A89" s="43" t="s">
        <v>196</v>
      </c>
      <c r="B89" s="44"/>
      <c r="C89" s="11"/>
      <c r="D89" s="30"/>
      <c r="E89" s="12"/>
    </row>
    <row r="90" spans="1:6" ht="78.75">
      <c r="A90" s="31" t="s">
        <v>197</v>
      </c>
      <c r="B90" s="42" t="s">
        <v>198</v>
      </c>
      <c r="C90" s="11" t="s">
        <v>145</v>
      </c>
      <c r="D90" s="10" t="s">
        <v>199</v>
      </c>
      <c r="E90" s="11">
        <v>5800</v>
      </c>
    </row>
    <row r="91" spans="1:6" ht="47.25">
      <c r="A91" s="10" t="s">
        <v>200</v>
      </c>
      <c r="B91" s="10" t="s">
        <v>201</v>
      </c>
      <c r="C91" s="11" t="s">
        <v>145</v>
      </c>
      <c r="D91" s="10" t="s">
        <v>202</v>
      </c>
      <c r="E91" s="11">
        <v>2080</v>
      </c>
      <c r="F91">
        <v>2080</v>
      </c>
    </row>
  </sheetData>
  <mergeCells count="10">
    <mergeCell ref="D4:E4"/>
    <mergeCell ref="A6:B6"/>
    <mergeCell ref="A21:C21"/>
    <mergeCell ref="A41:B41"/>
    <mergeCell ref="A67:B67"/>
    <mergeCell ref="A72:B72"/>
    <mergeCell ref="A83:B83"/>
    <mergeCell ref="A89:B89"/>
    <mergeCell ref="A4:A5"/>
    <mergeCell ref="B4:C4"/>
  </mergeCells>
  <pageMargins left="0.7" right="0.16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chekanceva</cp:lastModifiedBy>
  <dcterms:created xsi:type="dcterms:W3CDTF">2015-12-14T04:31:30Z</dcterms:created>
  <dcterms:modified xsi:type="dcterms:W3CDTF">2015-12-14T11:03:55Z</dcterms:modified>
</cp:coreProperties>
</file>