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6 год\Исполнение КБ РА\"/>
    </mc:Choice>
  </mc:AlternateContent>
  <bookViews>
    <workbookView xWindow="0" yWindow="0" windowWidth="28800" windowHeight="12030"/>
  </bookViews>
  <sheets>
    <sheet name="Отчет (1)" sheetId="2" r:id="rId1"/>
  </sheets>
  <calcPr calcId="162913"/>
</workbook>
</file>

<file path=xl/calcChain.xml><?xml version="1.0" encoding="utf-8"?>
<calcChain xmlns="http://schemas.openxmlformats.org/spreadsheetml/2006/main">
  <c r="O23" i="2" l="1"/>
  <c r="P23" i="2"/>
  <c r="N23" i="2"/>
  <c r="O20" i="2"/>
  <c r="P20" i="2"/>
  <c r="N20" i="2"/>
  <c r="N56" i="2" l="1"/>
  <c r="H56" i="2"/>
  <c r="Q56" i="2"/>
  <c r="D56" i="2"/>
  <c r="I23" i="2" l="1"/>
  <c r="J23" i="2"/>
  <c r="H23" i="2"/>
  <c r="R35" i="2"/>
  <c r="S35" i="2"/>
  <c r="Q35" i="2"/>
  <c r="E35" i="2"/>
  <c r="C35" i="2"/>
  <c r="B35" i="2"/>
  <c r="S23" i="2" l="1"/>
  <c r="Q23" i="2"/>
  <c r="L23" i="2"/>
  <c r="M23" i="2"/>
  <c r="K23" i="2"/>
  <c r="G23" i="2"/>
  <c r="F23" i="2"/>
  <c r="E23" i="2"/>
  <c r="D23" i="2"/>
  <c r="C23" i="2"/>
  <c r="R23" i="2" s="1"/>
  <c r="B23" i="2"/>
  <c r="R19" i="2"/>
  <c r="S19" i="2"/>
  <c r="Q19" i="2"/>
  <c r="O19" i="2"/>
  <c r="P19" i="2"/>
  <c r="N19" i="2"/>
  <c r="I19" i="2"/>
  <c r="J19" i="2"/>
  <c r="H19" i="2"/>
</calcChain>
</file>

<file path=xl/sharedStrings.xml><?xml version="1.0" encoding="utf-8"?>
<sst xmlns="http://schemas.openxmlformats.org/spreadsheetml/2006/main" count="158" uniqueCount="57">
  <si>
    <t>Анализ поступлений налоговых и неналоговых доходов в консолидированный бюджет Республики Алтай</t>
  </si>
  <si>
    <t>по состоянию на  1 мая 2026 г.</t>
  </si>
  <si>
    <t>Республика Алтай</t>
  </si>
  <si>
    <t>Единица измерения: тыс. руб</t>
  </si>
  <si>
    <t>Наименование показателя</t>
  </si>
  <si>
    <t>Фактическое поступление текущий год</t>
  </si>
  <si>
    <t>Годовые  назначения</t>
  </si>
  <si>
    <t xml:space="preserve">% исполнения годовых плановых назначений </t>
  </si>
  <si>
    <t>Фактическое поступление прошлый год</t>
  </si>
  <si>
    <t>Темп роста доходов, %</t>
  </si>
  <si>
    <t>Отклонение фактического поступления</t>
  </si>
  <si>
    <t>КБ РА</t>
  </si>
  <si>
    <t>в том числе:</t>
  </si>
  <si>
    <t xml:space="preserve">КБ РА </t>
  </si>
  <si>
    <t>РБ РА</t>
  </si>
  <si>
    <t xml:space="preserve">КБ МО </t>
  </si>
  <si>
    <t>КБ МО</t>
  </si>
  <si>
    <t>НАЛОГОВЫЕ И НЕНАЛОГОВЫЕ ДОХОДЫ</t>
  </si>
  <si>
    <t xml:space="preserve">НАЛОГОВЫЕ И НЕНАЛОГОВЫЕ ДОХОДЫ без учета ДОРОЖНОГО ФОНДА </t>
  </si>
  <si>
    <t xml:space="preserve"> -</t>
  </si>
  <si>
    <t>НАЛОГОВЫЕ ДОХОДЫ</t>
  </si>
  <si>
    <t>Налог на прибыль организаций</t>
  </si>
  <si>
    <t>Налог на доходы физических лиц</t>
  </si>
  <si>
    <t>АКЦИЗЫ ПО ПОДАКЦИЗНЫМ ТОВАРАМ</t>
  </si>
  <si>
    <t>акцизы нанефтепродукты</t>
  </si>
  <si>
    <t>в тч. на нефтепродукты (дрожный фонд)</t>
  </si>
  <si>
    <t>в тч. на нефтепродукты (БКД)</t>
  </si>
  <si>
    <t>на алкогольную продукцию</t>
  </si>
  <si>
    <t xml:space="preserve">Туристический налог 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</si>
  <si>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</si>
  <si>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</si>
  <si>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</si>
  <si>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</si>
  <si>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</si>
  <si>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 на профессиональный доход</t>
  </si>
  <si>
    <t>НАЛОГИ НА ИМУЩЕСТВО</t>
  </si>
  <si>
    <t>Налог на имущество физических лиц</t>
  </si>
  <si>
    <t>Налог на имущество организаций</t>
  </si>
  <si>
    <t>Транспортный налог</t>
  </si>
  <si>
    <t>Налог на игорный бизнес</t>
  </si>
  <si>
    <t>Земельный налог</t>
  </si>
  <si>
    <t>НАЛОГИ, СБОРЫ И РЕГУЛЯРНЫЕ ПЛАТЕЖИ ЗА ПОЛЬЗОВАНИЕ ПРИРОДНЫМИ РЕСУРСАМИ</t>
  </si>
  <si>
    <t>Налог на добычу полезных ископаемых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</si>
  <si>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</si>
  <si>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</si>
  <si>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НЕНАЛОГОВЫЕ ДОХОДЫ</t>
  </si>
  <si>
    <t xml:space="preserve">Неналоговые доходы без невыясненных поступлений 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</si>
  <si>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</si>
  <si>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</si>
  <si>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</si>
  <si>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</si>
  <si>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</si>
  <si>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</si>
  <si>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</si>
  <si>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в т.ч.Невыясненные поступления</t>
  </si>
  <si>
    <t xml:space="preserve">ДОРОЖНЫЙ ФОНД </t>
  </si>
  <si>
    <t>Налог, взимаемый в связи с применением специального налогового режима "Автоматизированная упрощенная система налогообложения"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</si>
</sst>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_р_."/>
    <numFmt numFmtId="165" formatCode="#,##0.000"/>
    <numFmt numFmtId="166" formatCode="#,##0.0"/>
    <numFmt numFmtId="167" formatCode="#,##0.0_р_."/>
  </numFmts>
  <fonts count="30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8"/>
      <color rgb="FF000000"/>
      <name val="Times New Roman"/>
    </font>
    <font>
      <i/>
      <sz val="9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sz val="8"/>
      <name val="Arial Cyr"/>
      <charset val="204"/>
    </font>
    <font>
      <b/>
      <i/>
      <sz val="8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3D69B"/>
      </patternFill>
    </fill>
    <fill>
      <patternFill patternType="solid">
        <fgColor rgb="FFC0C0C0"/>
      </patternFill>
    </fill>
    <fill>
      <patternFill patternType="solid">
        <fgColor rgb="FFFEE4C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49" fontId="7" fillId="0" borderId="1"/>
    <xf numFmtId="0" fontId="7" fillId="0" borderId="1"/>
    <xf numFmtId="49" fontId="1" fillId="0" borderId="2"/>
    <xf numFmtId="0" fontId="8" fillId="2" borderId="3">
      <alignment horizontal="center" vertical="center" wrapText="1"/>
    </xf>
    <xf numFmtId="49" fontId="8" fillId="2" borderId="4">
      <alignment horizontal="center" vertical="center" wrapText="1"/>
    </xf>
    <xf numFmtId="0" fontId="8" fillId="2" borderId="5">
      <alignment horizontal="center" vertical="center" wrapText="1"/>
    </xf>
    <xf numFmtId="49" fontId="8" fillId="2" borderId="5">
      <alignment horizontal="center" vertical="center" wrapText="1"/>
    </xf>
    <xf numFmtId="0" fontId="8" fillId="2" borderId="6">
      <alignment horizontal="center" vertical="center" wrapText="1"/>
    </xf>
    <xf numFmtId="0" fontId="1" fillId="0" borderId="7"/>
    <xf numFmtId="164" fontId="9" fillId="3" borderId="3">
      <alignment vertical="top" wrapText="1"/>
    </xf>
    <xf numFmtId="49" fontId="9" fillId="3" borderId="3">
      <alignment horizontal="center" vertical="top" wrapText="1"/>
    </xf>
    <xf numFmtId="165" fontId="10" fillId="3" borderId="3">
      <alignment horizontal="right" shrinkToFit="1"/>
    </xf>
    <xf numFmtId="164" fontId="10" fillId="3" borderId="3">
      <alignment vertical="top" wrapText="1"/>
    </xf>
    <xf numFmtId="49" fontId="10" fillId="3" borderId="3">
      <alignment horizontal="center" vertical="top" wrapText="1"/>
    </xf>
    <xf numFmtId="164" fontId="9" fillId="0" borderId="3">
      <alignment vertical="top" wrapText="1"/>
    </xf>
    <xf numFmtId="49" fontId="9" fillId="0" borderId="3">
      <alignment horizontal="center" vertical="top" wrapText="1"/>
    </xf>
    <xf numFmtId="165" fontId="10" fillId="0" borderId="3">
      <alignment horizontal="right" shrinkToFit="1"/>
    </xf>
    <xf numFmtId="164" fontId="10" fillId="0" borderId="3">
      <alignment vertical="top" wrapText="1"/>
    </xf>
    <xf numFmtId="49" fontId="8" fillId="0" borderId="3">
      <alignment horizontal="center" vertical="top" wrapText="1"/>
    </xf>
    <xf numFmtId="49" fontId="11" fillId="0" borderId="3">
      <alignment horizontal="center" vertical="top" wrapText="1"/>
    </xf>
    <xf numFmtId="164" fontId="12" fillId="0" borderId="3">
      <alignment vertical="top" wrapText="1"/>
    </xf>
    <xf numFmtId="49" fontId="12" fillId="0" borderId="3">
      <alignment horizontal="center" vertical="top" wrapText="1"/>
    </xf>
    <xf numFmtId="164" fontId="13" fillId="0" borderId="3">
      <alignment vertical="top" wrapText="1"/>
    </xf>
    <xf numFmtId="49" fontId="13" fillId="0" borderId="3">
      <alignment horizontal="center" vertical="top" wrapText="1"/>
    </xf>
    <xf numFmtId="49" fontId="2" fillId="0" borderId="3">
      <alignment horizontal="center" vertical="center" wrapText="1"/>
    </xf>
    <xf numFmtId="165" fontId="9" fillId="0" borderId="3">
      <alignment horizontal="right" shrinkToFit="1"/>
    </xf>
    <xf numFmtId="165" fontId="9" fillId="3" borderId="3">
      <alignment horizontal="right" shrinkToFit="1"/>
    </xf>
    <xf numFmtId="164" fontId="11" fillId="0" borderId="3">
      <alignment vertical="top" wrapText="1"/>
    </xf>
    <xf numFmtId="164" fontId="11" fillId="3" borderId="3">
      <alignment vertical="top" wrapText="1"/>
    </xf>
    <xf numFmtId="49" fontId="11" fillId="3" borderId="3">
      <alignment horizontal="center" vertical="top" wrapText="1"/>
    </xf>
    <xf numFmtId="49" fontId="10" fillId="0" borderId="3">
      <alignment horizontal="center" vertical="top" wrapText="1"/>
    </xf>
    <xf numFmtId="164" fontId="8" fillId="0" borderId="3">
      <alignment vertical="top" wrapText="1"/>
    </xf>
    <xf numFmtId="164" fontId="10" fillId="3" borderId="3">
      <alignment horizontal="center" vertical="top" wrapText="1"/>
    </xf>
    <xf numFmtId="164" fontId="10" fillId="0" borderId="3">
      <alignment horizontal="center" vertical="top" wrapText="1"/>
    </xf>
    <xf numFmtId="49" fontId="2" fillId="0" borderId="3">
      <alignment horizontal="center" wrapText="1"/>
    </xf>
    <xf numFmtId="49" fontId="7" fillId="0" borderId="3">
      <alignment horizontal="center" wrapText="1"/>
    </xf>
    <xf numFmtId="164" fontId="9" fillId="0" borderId="3">
      <alignment horizontal="center" vertical="top" wrapText="1"/>
    </xf>
    <xf numFmtId="164" fontId="11" fillId="0" borderId="3">
      <alignment horizontal="center" vertical="top" wrapText="1"/>
    </xf>
    <xf numFmtId="164" fontId="8" fillId="0" borderId="3">
      <alignment horizontal="center" vertical="top" wrapText="1"/>
    </xf>
    <xf numFmtId="164" fontId="10" fillId="0" borderId="3">
      <alignment horizontal="left" vertical="top" wrapText="1"/>
    </xf>
    <xf numFmtId="164" fontId="10" fillId="0" borderId="3">
      <alignment horizontal="left" vertical="top"/>
    </xf>
    <xf numFmtId="12" fontId="8" fillId="0" borderId="3">
      <alignment horizontal="center" vertical="top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4" borderId="1"/>
    <xf numFmtId="0" fontId="1" fillId="0" borderId="1">
      <alignment horizontal="center" vertical="center"/>
    </xf>
    <xf numFmtId="165" fontId="18" fillId="0" borderId="3">
      <alignment horizontal="right" shrinkToFit="1"/>
    </xf>
    <xf numFmtId="0" fontId="24" fillId="0" borderId="1"/>
  </cellStyleXfs>
  <cellXfs count="65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4" fillId="0" borderId="1" xfId="7" applyNumberFormat="1" applyProtection="1">
      <alignment horizontal="left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49" fontId="1" fillId="0" borderId="1" xfId="1" applyNumberFormat="1" applyFill="1" applyProtection="1"/>
    <xf numFmtId="0" fontId="17" fillId="0" borderId="1" xfId="17" applyNumberFormat="1" applyFont="1" applyProtection="1"/>
    <xf numFmtId="49" fontId="1" fillId="0" borderId="1" xfId="18" applyNumberFormat="1" applyBorder="1" applyProtection="1"/>
    <xf numFmtId="10" fontId="1" fillId="0" borderId="1" xfId="2" applyNumberFormat="1" applyProtection="1"/>
    <xf numFmtId="0" fontId="20" fillId="2" borderId="8" xfId="19" applyNumberFormat="1" applyFont="1" applyBorder="1" applyProtection="1">
      <alignment horizontal="center" vertical="center" wrapText="1"/>
    </xf>
    <xf numFmtId="0" fontId="8" fillId="2" borderId="8" xfId="19" applyNumberFormat="1" applyBorder="1" applyProtection="1">
      <alignment horizontal="center" vertical="center" wrapText="1"/>
    </xf>
    <xf numFmtId="0" fontId="19" fillId="5" borderId="8" xfId="19" applyNumberFormat="1" applyFont="1" applyFill="1" applyBorder="1" applyProtection="1">
      <alignment horizontal="center" vertical="center" wrapText="1"/>
    </xf>
    <xf numFmtId="0" fontId="8" fillId="2" borderId="8" xfId="21" applyNumberFormat="1" applyBorder="1" applyProtection="1">
      <alignment horizontal="center" vertical="center" wrapText="1"/>
    </xf>
    <xf numFmtId="0" fontId="2" fillId="0" borderId="8" xfId="40" applyNumberFormat="1" applyBorder="1" applyProtection="1">
      <alignment horizontal="center" vertical="center" wrapText="1"/>
    </xf>
    <xf numFmtId="0" fontId="19" fillId="5" borderId="8" xfId="40" applyNumberFormat="1" applyFont="1" applyFill="1" applyBorder="1" applyProtection="1">
      <alignment horizontal="center" vertical="center" wrapText="1"/>
    </xf>
    <xf numFmtId="164" fontId="21" fillId="6" borderId="8" xfId="25" applyNumberFormat="1" applyFont="1" applyFill="1" applyBorder="1" applyAlignment="1" applyProtection="1">
      <alignment vertical="center" wrapText="1"/>
    </xf>
    <xf numFmtId="165" fontId="22" fillId="6" borderId="8" xfId="45" applyNumberFormat="1" applyFont="1" applyFill="1" applyBorder="1" applyAlignment="1" applyProtection="1">
      <alignment horizontal="right" vertical="center" shrinkToFit="1"/>
    </xf>
    <xf numFmtId="166" fontId="23" fillId="6" borderId="8" xfId="45" applyNumberFormat="1" applyFont="1" applyFill="1" applyBorder="1" applyAlignment="1" applyProtection="1">
      <alignment horizontal="right" vertical="center" shrinkToFit="1"/>
    </xf>
    <xf numFmtId="164" fontId="21" fillId="7" borderId="8" xfId="25" applyNumberFormat="1" applyFont="1" applyFill="1" applyBorder="1" applyAlignment="1" applyProtection="1">
      <alignment vertical="center" wrapText="1"/>
    </xf>
    <xf numFmtId="165" fontId="22" fillId="7" borderId="8" xfId="65" applyNumberFormat="1" applyFont="1" applyFill="1" applyBorder="1" applyAlignment="1" applyProtection="1">
      <alignment horizontal="center" vertical="center" shrinkToFit="1"/>
    </xf>
    <xf numFmtId="167" fontId="25" fillId="7" borderId="8" xfId="66" applyNumberFormat="1" applyFont="1" applyFill="1" applyBorder="1" applyAlignment="1">
      <alignment vertical="center"/>
    </xf>
    <xf numFmtId="164" fontId="21" fillId="6" borderId="8" xfId="28" applyNumberFormat="1" applyFont="1" applyFill="1" applyBorder="1" applyAlignment="1" applyProtection="1">
      <alignment vertical="center" wrapText="1"/>
    </xf>
    <xf numFmtId="165" fontId="0" fillId="0" borderId="0" xfId="0" applyNumberFormat="1" applyProtection="1">
      <protection locked="0"/>
    </xf>
    <xf numFmtId="164" fontId="9" fillId="0" borderId="8" xfId="30" applyNumberFormat="1" applyBorder="1" applyAlignment="1" applyProtection="1">
      <alignment vertical="center" wrapText="1"/>
    </xf>
    <xf numFmtId="165" fontId="18" fillId="0" borderId="8" xfId="65" applyNumberFormat="1" applyFont="1" applyBorder="1" applyAlignment="1" applyProtection="1">
      <alignment horizontal="right" vertical="center" shrinkToFit="1"/>
    </xf>
    <xf numFmtId="166" fontId="19" fillId="5" borderId="8" xfId="45" applyNumberFormat="1" applyFont="1" applyFill="1" applyBorder="1" applyAlignment="1" applyProtection="1">
      <alignment horizontal="right" vertical="center" shrinkToFit="1"/>
    </xf>
    <xf numFmtId="164" fontId="22" fillId="8" borderId="8" xfId="30" applyNumberFormat="1" applyFont="1" applyFill="1" applyBorder="1" applyAlignment="1" applyProtection="1">
      <alignment vertical="center" wrapText="1"/>
    </xf>
    <xf numFmtId="165" fontId="22" fillId="8" borderId="8" xfId="65" applyNumberFormat="1" applyFont="1" applyFill="1" applyBorder="1" applyAlignment="1" applyProtection="1">
      <alignment horizontal="right" vertical="center" shrinkToFit="1"/>
    </xf>
    <xf numFmtId="166" fontId="23" fillId="5" borderId="8" xfId="45" applyNumberFormat="1" applyFont="1" applyFill="1" applyBorder="1" applyAlignment="1" applyProtection="1">
      <alignment horizontal="right" vertical="center" shrinkToFit="1"/>
    </xf>
    <xf numFmtId="164" fontId="22" fillId="7" borderId="8" xfId="25" applyNumberFormat="1" applyFont="1" applyFill="1" applyBorder="1" applyAlignment="1" applyProtection="1">
      <alignment vertical="center" wrapText="1"/>
    </xf>
    <xf numFmtId="164" fontId="10" fillId="0" borderId="8" xfId="33" applyNumberFormat="1" applyFill="1" applyBorder="1" applyAlignment="1" applyProtection="1">
      <alignment vertical="center" wrapText="1"/>
    </xf>
    <xf numFmtId="165" fontId="18" fillId="0" borderId="8" xfId="45" applyNumberFormat="1" applyFont="1" applyFill="1" applyBorder="1" applyAlignment="1" applyProtection="1">
      <alignment horizontal="right" vertical="center" shrinkToFit="1"/>
    </xf>
    <xf numFmtId="164" fontId="22" fillId="0" borderId="8" xfId="30" applyNumberFormat="1" applyFont="1" applyFill="1" applyBorder="1" applyAlignment="1" applyProtection="1">
      <alignment vertical="center" wrapText="1"/>
    </xf>
    <xf numFmtId="165" fontId="22" fillId="0" borderId="8" xfId="45" applyNumberFormat="1" applyFont="1" applyFill="1" applyBorder="1" applyAlignment="1" applyProtection="1">
      <alignment horizontal="right" vertical="center" shrinkToFit="1"/>
    </xf>
    <xf numFmtId="165" fontId="22" fillId="0" borderId="8" xfId="65" applyNumberFormat="1" applyFont="1" applyFill="1" applyBorder="1" applyAlignment="1" applyProtection="1">
      <alignment horizontal="right" vertical="center" shrinkToFit="1"/>
    </xf>
    <xf numFmtId="164" fontId="26" fillId="8" borderId="8" xfId="30" applyNumberFormat="1" applyFont="1" applyFill="1" applyBorder="1" applyAlignment="1" applyProtection="1">
      <alignment vertical="center" wrapText="1"/>
    </xf>
    <xf numFmtId="164" fontId="18" fillId="0" borderId="8" xfId="30" applyNumberFormat="1" applyFont="1" applyBorder="1" applyAlignment="1" applyProtection="1">
      <alignment vertical="center" wrapText="1"/>
    </xf>
    <xf numFmtId="165" fontId="18" fillId="0" borderId="8" xfId="2" applyNumberFormat="1" applyFont="1" applyBorder="1" applyAlignment="1" applyProtection="1">
      <alignment horizontal="right" vertical="center" shrinkToFit="1"/>
    </xf>
    <xf numFmtId="164" fontId="18" fillId="0" borderId="8" xfId="30" applyNumberFormat="1" applyFont="1" applyFill="1" applyBorder="1" applyAlignment="1" applyProtection="1">
      <alignment vertical="center" wrapText="1"/>
    </xf>
    <xf numFmtId="165" fontId="18" fillId="0" borderId="8" xfId="65" applyNumberFormat="1" applyFont="1" applyFill="1" applyBorder="1" applyAlignment="1" applyProtection="1">
      <alignment horizontal="right" vertical="center" shrinkToFit="1"/>
    </xf>
    <xf numFmtId="164" fontId="18" fillId="7" borderId="8" xfId="25" applyNumberFormat="1" applyFont="1" applyFill="1" applyBorder="1" applyAlignment="1" applyProtection="1">
      <alignment vertical="center" wrapText="1"/>
    </xf>
    <xf numFmtId="165" fontId="18" fillId="7" borderId="8" xfId="65" applyNumberFormat="1" applyFont="1" applyFill="1" applyBorder="1" applyAlignment="1" applyProtection="1">
      <alignment horizontal="center" vertical="center" shrinkToFit="1"/>
    </xf>
    <xf numFmtId="164" fontId="20" fillId="0" borderId="8" xfId="30" applyNumberFormat="1" applyFont="1" applyBorder="1" applyAlignment="1" applyProtection="1">
      <alignment vertical="center" wrapText="1"/>
    </xf>
    <xf numFmtId="164" fontId="27" fillId="8" borderId="8" xfId="30" applyNumberFormat="1" applyFont="1" applyFill="1" applyBorder="1" applyAlignment="1" applyProtection="1">
      <alignment vertical="center" wrapText="1"/>
    </xf>
    <xf numFmtId="164" fontId="22" fillId="6" borderId="8" xfId="38" applyNumberFormat="1" applyFont="1" applyFill="1" applyBorder="1" applyAlignment="1" applyProtection="1">
      <alignment vertical="center" wrapText="1"/>
    </xf>
    <xf numFmtId="164" fontId="28" fillId="0" borderId="8" xfId="43" applyNumberFormat="1" applyFont="1" applyBorder="1" applyAlignment="1" applyProtection="1">
      <alignment vertical="center" wrapText="1"/>
    </xf>
    <xf numFmtId="164" fontId="29" fillId="0" borderId="8" xfId="30" applyNumberFormat="1" applyFont="1" applyFill="1" applyBorder="1" applyAlignment="1" applyProtection="1">
      <alignment vertical="center" wrapText="1"/>
    </xf>
    <xf numFmtId="0" fontId="2" fillId="0" borderId="1" xfId="4" applyNumberFormat="1" applyProtection="1">
      <alignment horizontal="center"/>
    </xf>
    <xf numFmtId="0" fontId="2" fillId="0" borderId="1" xfId="6" applyNumberFormat="1" applyProtection="1">
      <alignment horizontal="center" wrapText="1"/>
    </xf>
    <xf numFmtId="49" fontId="4" fillId="0" borderId="1" xfId="8" applyNumberFormat="1" applyProtection="1">
      <alignment horizontal="center"/>
    </xf>
    <xf numFmtId="49" fontId="5" fillId="0" borderId="1" xfId="10" applyNumberFormat="1" applyProtection="1">
      <alignment horizontal="center" wrapText="1"/>
    </xf>
    <xf numFmtId="0" fontId="1" fillId="0" borderId="1" xfId="15" applyNumberFormat="1" applyProtection="1">
      <alignment horizontal="center" vertical="center" wrapText="1"/>
    </xf>
    <xf numFmtId="0" fontId="8" fillId="2" borderId="8" xfId="19" applyNumberFormat="1" applyBorder="1" applyProtection="1">
      <alignment horizontal="center" vertical="center" wrapText="1"/>
    </xf>
    <xf numFmtId="0" fontId="8" fillId="2" borderId="8" xfId="19" applyBorder="1">
      <alignment horizontal="center" vertical="center" wrapText="1"/>
    </xf>
    <xf numFmtId="0" fontId="18" fillId="2" borderId="8" xfId="19" applyNumberFormat="1" applyFont="1" applyBorder="1" applyProtection="1">
      <alignment horizontal="center" vertical="center" wrapText="1"/>
    </xf>
    <xf numFmtId="0" fontId="18" fillId="2" borderId="8" xfId="19" applyFont="1" applyBorder="1">
      <alignment horizontal="center" vertical="center" wrapText="1"/>
    </xf>
    <xf numFmtId="2" fontId="19" fillId="5" borderId="8" xfId="19" applyNumberFormat="1" applyFont="1" applyFill="1" applyBorder="1" applyProtection="1">
      <alignment horizontal="center" vertical="center" wrapText="1"/>
    </xf>
    <xf numFmtId="2" fontId="19" fillId="5" borderId="8" xfId="19" applyNumberFormat="1" applyFont="1" applyFill="1" applyBorder="1">
      <alignment horizontal="center" vertical="center" wrapText="1"/>
    </xf>
    <xf numFmtId="49" fontId="6" fillId="0" borderId="1" xfId="13" applyNumberFormat="1" applyProtection="1">
      <alignment horizontal="left" wrapText="1"/>
    </xf>
    <xf numFmtId="0" fontId="19" fillId="5" borderId="8" xfId="19" applyNumberFormat="1" applyFont="1" applyFill="1" applyBorder="1" applyProtection="1">
      <alignment horizontal="center" vertical="center" wrapText="1"/>
    </xf>
    <xf numFmtId="0" fontId="19" fillId="5" borderId="8" xfId="19" applyFont="1" applyFill="1" applyBorder="1">
      <alignment horizontal="center" vertical="center" wrapText="1"/>
    </xf>
  </cellXfs>
  <cellStyles count="67">
    <cellStyle name="br" xfId="60"/>
    <cellStyle name="col" xfId="59"/>
    <cellStyle name="st63" xfId="15"/>
    <cellStyle name="style0" xfId="61"/>
    <cellStyle name="td" xfId="62"/>
    <cellStyle name="tr" xfId="58"/>
    <cellStyle name="xl21" xfId="63"/>
    <cellStyle name="xl22" xfId="1"/>
    <cellStyle name="xl23" xfId="12"/>
    <cellStyle name="xl24" xfId="14"/>
    <cellStyle name="xl25" xfId="17"/>
    <cellStyle name="xl26" xfId="18"/>
    <cellStyle name="xl27" xfId="19"/>
    <cellStyle name="xl28" xfId="21"/>
    <cellStyle name="xl29" xfId="25"/>
    <cellStyle name="xl30" xfId="28"/>
    <cellStyle name="xl31" xfId="30"/>
    <cellStyle name="xl32" xfId="33"/>
    <cellStyle name="xl33" xfId="36"/>
    <cellStyle name="xl34" xfId="38"/>
    <cellStyle name="xl35" xfId="43"/>
    <cellStyle name="xl36" xfId="44"/>
    <cellStyle name="xl37" xfId="47"/>
    <cellStyle name="xl38" xfId="16"/>
    <cellStyle name="xl39" xfId="20"/>
    <cellStyle name="xl40" xfId="22"/>
    <cellStyle name="xl41" xfId="26"/>
    <cellStyle name="xl42" xfId="29"/>
    <cellStyle name="xl43" xfId="31"/>
    <cellStyle name="xl44" xfId="34"/>
    <cellStyle name="xl45" xfId="35"/>
    <cellStyle name="xl46" xfId="37"/>
    <cellStyle name="xl47" xfId="39"/>
    <cellStyle name="xl48" xfId="40"/>
    <cellStyle name="xl49" xfId="45"/>
    <cellStyle name="xl50" xfId="46"/>
    <cellStyle name="xl50 2" xfId="65"/>
    <cellStyle name="xl51" xfId="2"/>
    <cellStyle name="xl52" xfId="7"/>
    <cellStyle name="xl53" xfId="23"/>
    <cellStyle name="xl54" xfId="27"/>
    <cellStyle name="xl55" xfId="32"/>
    <cellStyle name="xl56" xfId="41"/>
    <cellStyle name="xl57" xfId="64"/>
    <cellStyle name="xl58" xfId="42"/>
    <cellStyle name="xl59" xfId="3"/>
    <cellStyle name="xl60" xfId="4"/>
    <cellStyle name="xl61" xfId="6"/>
    <cellStyle name="xl62" xfId="8"/>
    <cellStyle name="xl63" xfId="10"/>
    <cellStyle name="xl64" xfId="9"/>
    <cellStyle name="xl65" xfId="11"/>
    <cellStyle name="xl66" xfId="13"/>
    <cellStyle name="xl67" xfId="24"/>
    <cellStyle name="xl68" xfId="5"/>
    <cellStyle name="xl69" xfId="55"/>
    <cellStyle name="xl70" xfId="56"/>
    <cellStyle name="xl71" xfId="48"/>
    <cellStyle name="xl72" xfId="49"/>
    <cellStyle name="xl73" xfId="50"/>
    <cellStyle name="xl74" xfId="51"/>
    <cellStyle name="xl75" xfId="52"/>
    <cellStyle name="xl76" xfId="53"/>
    <cellStyle name="xl77" xfId="54"/>
    <cellStyle name="xl78" xfId="57"/>
    <cellStyle name="Обычный" xfId="0" builtinId="0"/>
    <cellStyle name="Обычный_Лист1" xfId="66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"/>
  <sheetViews>
    <sheetView tabSelected="1" topLeftCell="A4" zoomScaleNormal="100" zoomScaleSheetLayoutView="100" workbookViewId="0">
      <selection activeCell="H28" sqref="H28"/>
    </sheetView>
  </sheetViews>
  <sheetFormatPr defaultRowHeight="15" x14ac:dyDescent="0.25"/>
  <cols>
    <col min="1" max="1" width="46.42578125" style="1" customWidth="1"/>
    <col min="2" max="4" width="9.85546875" style="1" customWidth="1"/>
    <col min="5" max="5" width="11.7109375" style="1" customWidth="1"/>
    <col min="6" max="7" width="11.5703125" style="1" customWidth="1"/>
    <col min="8" max="8" width="7.140625" style="1" customWidth="1"/>
    <col min="9" max="9" width="7.85546875" style="1" customWidth="1"/>
    <col min="10" max="10" width="7.28515625" style="1" customWidth="1"/>
    <col min="11" max="13" width="9.85546875" style="1" customWidth="1"/>
    <col min="14" max="14" width="7.28515625" style="1" customWidth="1"/>
    <col min="15" max="15" width="7.5703125" style="1" customWidth="1"/>
    <col min="16" max="16" width="7.7109375" style="1" customWidth="1"/>
    <col min="17" max="19" width="9.85546875" style="1" customWidth="1"/>
    <col min="20" max="20" width="12.42578125" style="1" bestFit="1" customWidth="1"/>
    <col min="21" max="21" width="13.5703125" style="1" customWidth="1"/>
    <col min="22" max="16384" width="9.140625" style="1"/>
  </cols>
  <sheetData>
    <row r="1" spans="1:19" ht="14.25" hidden="1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4"/>
      <c r="Q1" s="4"/>
      <c r="R1" s="51"/>
      <c r="S1" s="51"/>
    </row>
    <row r="2" spans="1:19" ht="29.25" hidden="1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4"/>
      <c r="Q2" s="4"/>
      <c r="R2" s="52"/>
      <c r="S2" s="52"/>
    </row>
    <row r="3" spans="1:19" ht="12.75" hidden="1" customHeight="1" x14ac:dyDescent="0.3">
      <c r="A3" s="2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4"/>
      <c r="P3" s="4"/>
      <c r="Q3" s="4"/>
      <c r="R3" s="51"/>
      <c r="S3" s="51"/>
    </row>
    <row r="4" spans="1:19" ht="18.75" x14ac:dyDescent="0.3">
      <c r="A4" s="2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"/>
      <c r="P4" s="4"/>
      <c r="Q4" s="4"/>
      <c r="R4" s="4"/>
      <c r="S4" s="5"/>
    </row>
    <row r="5" spans="1:19" ht="18.75" x14ac:dyDescent="0.3">
      <c r="A5" s="53" t="s">
        <v>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</row>
    <row r="6" spans="1:19" ht="17.649999999999999" hidden="1" customHeight="1" x14ac:dyDescent="0.3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</row>
    <row r="7" spans="1:19" ht="15.75" x14ac:dyDescent="0.25">
      <c r="A7" s="54" t="s">
        <v>1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</row>
    <row r="8" spans="1:19" ht="26.25" hidden="1" customHeight="1" x14ac:dyDescent="0.25">
      <c r="A8" s="7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</row>
    <row r="9" spans="1:19" ht="15.2" hidden="1" customHeight="1" x14ac:dyDescent="0.25">
      <c r="A9" s="8"/>
      <c r="B9" s="3"/>
      <c r="C9" s="3"/>
      <c r="D9" s="3"/>
      <c r="E9" s="55" t="s">
        <v>2</v>
      </c>
      <c r="F9" s="55"/>
      <c r="G9" s="55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x14ac:dyDescent="0.25">
      <c r="A10" s="9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5" customHeight="1" x14ac:dyDescent="0.25">
      <c r="A11" s="10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x14ac:dyDescent="0.25">
      <c r="A12" s="11"/>
      <c r="B12" s="1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5" customHeight="1" x14ac:dyDescent="0.25">
      <c r="A13" s="56" t="s">
        <v>4</v>
      </c>
      <c r="B13" s="56" t="s">
        <v>5</v>
      </c>
      <c r="C13" s="57"/>
      <c r="D13" s="57"/>
      <c r="E13" s="58" t="s">
        <v>6</v>
      </c>
      <c r="F13" s="59"/>
      <c r="G13" s="59"/>
      <c r="H13" s="60" t="s">
        <v>7</v>
      </c>
      <c r="I13" s="61"/>
      <c r="J13" s="61"/>
      <c r="K13" s="56" t="s">
        <v>8</v>
      </c>
      <c r="L13" s="57"/>
      <c r="M13" s="57"/>
      <c r="N13" s="60" t="s">
        <v>9</v>
      </c>
      <c r="O13" s="61"/>
      <c r="P13" s="61"/>
      <c r="Q13" s="56" t="s">
        <v>10</v>
      </c>
      <c r="R13" s="57"/>
      <c r="S13" s="57"/>
    </row>
    <row r="14" spans="1:19" ht="7.5" customHeight="1" x14ac:dyDescent="0.25">
      <c r="A14" s="57"/>
      <c r="B14" s="57"/>
      <c r="C14" s="57"/>
      <c r="D14" s="57"/>
      <c r="E14" s="59"/>
      <c r="F14" s="59"/>
      <c r="G14" s="59"/>
      <c r="H14" s="61"/>
      <c r="I14" s="61"/>
      <c r="J14" s="61"/>
      <c r="K14" s="57"/>
      <c r="L14" s="57"/>
      <c r="M14" s="57"/>
      <c r="N14" s="61"/>
      <c r="O14" s="61"/>
      <c r="P14" s="61"/>
      <c r="Q14" s="57"/>
      <c r="R14" s="57"/>
      <c r="S14" s="57"/>
    </row>
    <row r="15" spans="1:19" ht="15" customHeight="1" x14ac:dyDescent="0.25">
      <c r="A15" s="57"/>
      <c r="B15" s="56" t="s">
        <v>11</v>
      </c>
      <c r="C15" s="56" t="s">
        <v>12</v>
      </c>
      <c r="D15" s="57"/>
      <c r="E15" s="56" t="s">
        <v>11</v>
      </c>
      <c r="F15" s="56" t="s">
        <v>12</v>
      </c>
      <c r="G15" s="57"/>
      <c r="H15" s="63" t="s">
        <v>13</v>
      </c>
      <c r="I15" s="63" t="s">
        <v>12</v>
      </c>
      <c r="J15" s="64"/>
      <c r="K15" s="56" t="s">
        <v>13</v>
      </c>
      <c r="L15" s="56" t="s">
        <v>12</v>
      </c>
      <c r="M15" s="57"/>
      <c r="N15" s="63" t="s">
        <v>13</v>
      </c>
      <c r="O15" s="63" t="s">
        <v>12</v>
      </c>
      <c r="P15" s="64"/>
      <c r="Q15" s="56" t="s">
        <v>13</v>
      </c>
      <c r="R15" s="56" t="s">
        <v>12</v>
      </c>
      <c r="S15" s="57"/>
    </row>
    <row r="16" spans="1:19" ht="17.25" customHeight="1" x14ac:dyDescent="0.25">
      <c r="A16" s="57"/>
      <c r="B16" s="57"/>
      <c r="C16" s="13" t="s">
        <v>14</v>
      </c>
      <c r="D16" s="14" t="s">
        <v>15</v>
      </c>
      <c r="E16" s="57"/>
      <c r="F16" s="14" t="s">
        <v>14</v>
      </c>
      <c r="G16" s="14" t="s">
        <v>15</v>
      </c>
      <c r="H16" s="64"/>
      <c r="I16" s="15" t="s">
        <v>14</v>
      </c>
      <c r="J16" s="15" t="s">
        <v>16</v>
      </c>
      <c r="K16" s="57"/>
      <c r="L16" s="14" t="s">
        <v>14</v>
      </c>
      <c r="M16" s="14" t="s">
        <v>16</v>
      </c>
      <c r="N16" s="64"/>
      <c r="O16" s="15" t="s">
        <v>14</v>
      </c>
      <c r="P16" s="15" t="s">
        <v>16</v>
      </c>
      <c r="Q16" s="57"/>
      <c r="R16" s="14" t="s">
        <v>14</v>
      </c>
      <c r="S16" s="14" t="s">
        <v>16</v>
      </c>
    </row>
    <row r="17" spans="1:24" ht="10.7" hidden="1" customHeight="1" x14ac:dyDescent="0.25">
      <c r="A17" s="16">
        <v>1</v>
      </c>
      <c r="B17" s="17">
        <v>3</v>
      </c>
      <c r="C17" s="17">
        <v>4</v>
      </c>
      <c r="D17" s="17">
        <v>5</v>
      </c>
      <c r="E17" s="17">
        <v>6</v>
      </c>
      <c r="F17" s="17">
        <v>7</v>
      </c>
      <c r="G17" s="17">
        <v>8</v>
      </c>
      <c r="H17" s="18">
        <v>9</v>
      </c>
      <c r="I17" s="18">
        <v>10</v>
      </c>
      <c r="J17" s="18">
        <v>11</v>
      </c>
      <c r="K17" s="17">
        <v>12</v>
      </c>
      <c r="L17" s="17">
        <v>13</v>
      </c>
      <c r="M17" s="17">
        <v>14</v>
      </c>
      <c r="N17" s="18">
        <v>15</v>
      </c>
      <c r="O17" s="18">
        <v>16</v>
      </c>
      <c r="P17" s="18">
        <v>17</v>
      </c>
      <c r="Q17" s="17">
        <v>18</v>
      </c>
      <c r="R17" s="17">
        <v>19</v>
      </c>
      <c r="S17" s="17">
        <v>20</v>
      </c>
    </row>
    <row r="18" spans="1:24" ht="21" customHeight="1" x14ac:dyDescent="0.25">
      <c r="A18" s="19" t="s">
        <v>17</v>
      </c>
      <c r="B18" s="20">
        <v>5868226.7390000001</v>
      </c>
      <c r="C18" s="20">
        <v>3976003.1949999998</v>
      </c>
      <c r="D18" s="20">
        <v>1892225.9</v>
      </c>
      <c r="E18" s="20">
        <v>23651688.019000001</v>
      </c>
      <c r="F18" s="20">
        <v>16931704.899999999</v>
      </c>
      <c r="G18" s="20">
        <v>6720308.1189999999</v>
      </c>
      <c r="H18" s="21">
        <v>24.811</v>
      </c>
      <c r="I18" s="21">
        <v>23.483000000000001</v>
      </c>
      <c r="J18" s="21">
        <v>28.157</v>
      </c>
      <c r="K18" s="20">
        <v>5680201.0609999998</v>
      </c>
      <c r="L18" s="20">
        <v>3933910.122</v>
      </c>
      <c r="M18" s="20">
        <v>1746294.696</v>
      </c>
      <c r="N18" s="21">
        <v>103.31</v>
      </c>
      <c r="O18" s="21">
        <v>101.07</v>
      </c>
      <c r="P18" s="21">
        <v>108.357</v>
      </c>
      <c r="Q18" s="20">
        <v>188025.67800000001</v>
      </c>
      <c r="R18" s="20">
        <v>42093.072999999997</v>
      </c>
      <c r="S18" s="20">
        <v>145931.204</v>
      </c>
    </row>
    <row r="19" spans="1:24" ht="27" customHeight="1" x14ac:dyDescent="0.25">
      <c r="A19" s="22" t="s">
        <v>18</v>
      </c>
      <c r="B19" s="23">
        <v>5868226.7390000001</v>
      </c>
      <c r="C19" s="23">
        <v>3210899.7960000001</v>
      </c>
      <c r="D19" s="23">
        <v>1826155.102</v>
      </c>
      <c r="E19" s="23">
        <v>23651688.019000001</v>
      </c>
      <c r="F19" s="23">
        <v>14090419.4</v>
      </c>
      <c r="G19" s="23">
        <v>6502927.3459999999</v>
      </c>
      <c r="H19" s="24">
        <f>B19*100/E19</f>
        <v>24.811027163413893</v>
      </c>
      <c r="I19" s="24">
        <f t="shared" ref="I19:J19" si="0">C19*100/F19</f>
        <v>22.787822738619123</v>
      </c>
      <c r="J19" s="24">
        <f t="shared" si="0"/>
        <v>28.082046820395153</v>
      </c>
      <c r="K19" s="23">
        <v>5680201.0609999998</v>
      </c>
      <c r="L19" s="23">
        <v>3170274.6430000002</v>
      </c>
      <c r="M19" s="23">
        <v>1681942.41</v>
      </c>
      <c r="N19" s="24">
        <f>B19*100/K19</f>
        <v>103.31019405793531</v>
      </c>
      <c r="O19" s="24">
        <f t="shared" ref="O19:P20" si="1">C19*100/L19</f>
        <v>101.28143954624565</v>
      </c>
      <c r="P19" s="24">
        <f t="shared" si="1"/>
        <v>108.57417537857316</v>
      </c>
      <c r="Q19" s="23">
        <f>B19-K19</f>
        <v>188025.67800000031</v>
      </c>
      <c r="R19" s="23">
        <f t="shared" ref="R19:S19" si="2">C19-L19</f>
        <v>40625.152999999933</v>
      </c>
      <c r="S19" s="23">
        <f t="shared" si="2"/>
        <v>144212.69200000004</v>
      </c>
    </row>
    <row r="20" spans="1:24" ht="21.75" customHeight="1" x14ac:dyDescent="0.25">
      <c r="A20" s="25" t="s">
        <v>20</v>
      </c>
      <c r="B20" s="20">
        <v>5272466.4050000003</v>
      </c>
      <c r="C20" s="20">
        <v>3550986.5189999999</v>
      </c>
      <c r="D20" s="20">
        <v>1721479.8859999999</v>
      </c>
      <c r="E20" s="20">
        <v>21936917.072000001</v>
      </c>
      <c r="F20" s="20">
        <v>15677202.699999999</v>
      </c>
      <c r="G20" s="20">
        <v>6259714.3720000004</v>
      </c>
      <c r="H20" s="21">
        <v>24.035</v>
      </c>
      <c r="I20" s="21">
        <v>22.651</v>
      </c>
      <c r="J20" s="21">
        <v>27.501000000000001</v>
      </c>
      <c r="K20" s="20">
        <v>4926691.3190000001</v>
      </c>
      <c r="L20" s="20">
        <v>3419877.426</v>
      </c>
      <c r="M20" s="20">
        <v>1506813.8929999999</v>
      </c>
      <c r="N20" s="21">
        <f>B20*100/K20</f>
        <v>107.01840370364799</v>
      </c>
      <c r="O20" s="21">
        <f t="shared" si="1"/>
        <v>103.83373661299169</v>
      </c>
      <c r="P20" s="21">
        <f t="shared" si="1"/>
        <v>114.24635079336902</v>
      </c>
      <c r="Q20" s="20">
        <v>345775.08600000001</v>
      </c>
      <c r="R20" s="20">
        <v>131109.09299999999</v>
      </c>
      <c r="S20" s="20">
        <v>214665.99299999999</v>
      </c>
      <c r="T20" s="26"/>
      <c r="U20" s="26"/>
      <c r="V20" s="26"/>
      <c r="W20" s="26"/>
      <c r="X20" s="26"/>
    </row>
    <row r="21" spans="1:24" x14ac:dyDescent="0.25">
      <c r="A21" s="27" t="s">
        <v>21</v>
      </c>
      <c r="B21" s="28">
        <v>608895.804</v>
      </c>
      <c r="C21" s="28">
        <v>608895.804</v>
      </c>
      <c r="D21" s="28">
        <v>0</v>
      </c>
      <c r="E21" s="28">
        <v>2219327</v>
      </c>
      <c r="F21" s="28">
        <v>2219327</v>
      </c>
      <c r="G21" s="28">
        <v>0</v>
      </c>
      <c r="H21" s="29">
        <v>27.436</v>
      </c>
      <c r="I21" s="29">
        <v>27.436</v>
      </c>
      <c r="J21" s="29" t="s">
        <v>19</v>
      </c>
      <c r="K21" s="28">
        <v>691292.36</v>
      </c>
      <c r="L21" s="28">
        <v>691292.36</v>
      </c>
      <c r="M21" s="28">
        <v>0</v>
      </c>
      <c r="N21" s="29">
        <v>88.081000000000003</v>
      </c>
      <c r="O21" s="29">
        <v>88.081000000000003</v>
      </c>
      <c r="P21" s="29" t="s">
        <v>19</v>
      </c>
      <c r="Q21" s="28">
        <v>-82396.555999999997</v>
      </c>
      <c r="R21" s="28">
        <v>-82396.555999999997</v>
      </c>
      <c r="S21" s="28">
        <v>0</v>
      </c>
    </row>
    <row r="22" spans="1:24" x14ac:dyDescent="0.25">
      <c r="A22" s="27" t="s">
        <v>22</v>
      </c>
      <c r="B22" s="28">
        <v>2294136.1150000002</v>
      </c>
      <c r="C22" s="28">
        <v>1309407.963</v>
      </c>
      <c r="D22" s="28">
        <v>984728.152</v>
      </c>
      <c r="E22" s="28">
        <v>12660521.642999999</v>
      </c>
      <c r="F22" s="28">
        <v>8575095</v>
      </c>
      <c r="G22" s="28">
        <v>4085426.6430000002</v>
      </c>
      <c r="H22" s="29">
        <v>18.12</v>
      </c>
      <c r="I22" s="29">
        <v>15.27</v>
      </c>
      <c r="J22" s="29">
        <v>24.103000000000002</v>
      </c>
      <c r="K22" s="28">
        <v>1993650.7919999999</v>
      </c>
      <c r="L22" s="28">
        <v>1176067.7279999999</v>
      </c>
      <c r="M22" s="28">
        <v>817583.06400000001</v>
      </c>
      <c r="N22" s="29">
        <v>115.072</v>
      </c>
      <c r="O22" s="29">
        <v>111.33799999999999</v>
      </c>
      <c r="P22" s="29">
        <v>120.444</v>
      </c>
      <c r="Q22" s="28">
        <v>300485.32299999997</v>
      </c>
      <c r="R22" s="28">
        <v>133340.23499999999</v>
      </c>
      <c r="S22" s="28">
        <v>167145.08799999999</v>
      </c>
    </row>
    <row r="23" spans="1:24" x14ac:dyDescent="0.25">
      <c r="A23" s="30" t="s">
        <v>23</v>
      </c>
      <c r="B23" s="31">
        <f>B24+B27</f>
        <v>838305.42299999995</v>
      </c>
      <c r="C23" s="31">
        <f t="shared" ref="C23" si="3">C24+C27</f>
        <v>772234.625</v>
      </c>
      <c r="D23" s="31">
        <f>D24</f>
        <v>66070.797999999995</v>
      </c>
      <c r="E23" s="31">
        <f>E24+E27</f>
        <v>2794514.773</v>
      </c>
      <c r="F23" s="31">
        <f>F24+F27</f>
        <v>2577134</v>
      </c>
      <c r="G23" s="31">
        <f>G24</f>
        <v>217380.77299999999</v>
      </c>
      <c r="H23" s="32">
        <f>B23*100/E23</f>
        <v>29.998246246522882</v>
      </c>
      <c r="I23" s="32">
        <f t="shared" ref="I23:J23" si="4">C23*100/F23</f>
        <v>29.964861159722389</v>
      </c>
      <c r="J23" s="32">
        <f t="shared" si="4"/>
        <v>30.394039494928101</v>
      </c>
      <c r="K23" s="31">
        <f>K24+K27</f>
        <v>812807.25400000007</v>
      </c>
      <c r="L23" s="31">
        <f t="shared" ref="L23:M23" si="5">L24+L27</f>
        <v>748454.96700000006</v>
      </c>
      <c r="M23" s="31">
        <f t="shared" si="5"/>
        <v>64352.286</v>
      </c>
      <c r="N23" s="32">
        <f>B23*100/K23</f>
        <v>103.1370498816931</v>
      </c>
      <c r="O23" s="32">
        <f t="shared" ref="O23:P23" si="6">C23*100/L23</f>
        <v>103.17716616876963</v>
      </c>
      <c r="P23" s="32">
        <f t="shared" si="6"/>
        <v>102.6704754513305</v>
      </c>
      <c r="Q23" s="31">
        <f>B23-K23</f>
        <v>25498.168999999878</v>
      </c>
      <c r="R23" s="31">
        <f t="shared" ref="R23:S23" si="7">C23-L23</f>
        <v>23779.657999999938</v>
      </c>
      <c r="S23" s="31">
        <f t="shared" si="7"/>
        <v>1718.5119999999952</v>
      </c>
    </row>
    <row r="24" spans="1:24" x14ac:dyDescent="0.25">
      <c r="A24" s="33" t="s">
        <v>24</v>
      </c>
      <c r="B24" s="23">
        <v>751334.179</v>
      </c>
      <c r="C24" s="23">
        <v>685263.38100000005</v>
      </c>
      <c r="D24" s="23">
        <v>66070.797999999995</v>
      </c>
      <c r="E24" s="23">
        <v>2509478.773</v>
      </c>
      <c r="F24" s="23">
        <v>2292098</v>
      </c>
      <c r="G24" s="23">
        <v>217380.77299999999</v>
      </c>
      <c r="H24" s="32">
        <v>29.94</v>
      </c>
      <c r="I24" s="32">
        <v>29.896999999999998</v>
      </c>
      <c r="J24" s="32">
        <v>30.393999999999998</v>
      </c>
      <c r="K24" s="23">
        <v>739778.48100000003</v>
      </c>
      <c r="L24" s="23">
        <v>675426.19400000002</v>
      </c>
      <c r="M24" s="23">
        <v>64352.286</v>
      </c>
      <c r="N24" s="32">
        <v>101.562</v>
      </c>
      <c r="O24" s="32">
        <v>101.456</v>
      </c>
      <c r="P24" s="32">
        <v>102.67</v>
      </c>
      <c r="Q24" s="23">
        <v>11555.698</v>
      </c>
      <c r="R24" s="23">
        <v>9837.1869999999999</v>
      </c>
      <c r="S24" s="23">
        <v>1718.5119999999999</v>
      </c>
    </row>
    <row r="25" spans="1:24" ht="15.75" customHeight="1" x14ac:dyDescent="0.25">
      <c r="A25" s="34" t="s">
        <v>25</v>
      </c>
      <c r="B25" s="35">
        <v>440471.989</v>
      </c>
      <c r="C25" s="35">
        <v>374401.19099999999</v>
      </c>
      <c r="D25" s="35">
        <v>66070.797999999995</v>
      </c>
      <c r="E25" s="35">
        <v>1469693.773</v>
      </c>
      <c r="F25" s="35">
        <v>1252313</v>
      </c>
      <c r="G25" s="35">
        <v>217380.77299999999</v>
      </c>
      <c r="H25" s="29">
        <v>29.97</v>
      </c>
      <c r="I25" s="29">
        <v>29.896999999999998</v>
      </c>
      <c r="J25" s="29">
        <v>30.393999999999998</v>
      </c>
      <c r="K25" s="35">
        <v>429015.24300000002</v>
      </c>
      <c r="L25" s="35">
        <v>364662.95600000001</v>
      </c>
      <c r="M25" s="35">
        <v>64352.286</v>
      </c>
      <c r="N25" s="29">
        <v>102.67</v>
      </c>
      <c r="O25" s="29">
        <v>102.67</v>
      </c>
      <c r="P25" s="29">
        <v>102.67</v>
      </c>
      <c r="Q25" s="35">
        <v>11456.745999999999</v>
      </c>
      <c r="R25" s="35">
        <v>9738.2350000000006</v>
      </c>
      <c r="S25" s="35">
        <v>1718.5119999999999</v>
      </c>
    </row>
    <row r="26" spans="1:24" x14ac:dyDescent="0.25">
      <c r="A26" s="34" t="s">
        <v>26</v>
      </c>
      <c r="B26" s="35">
        <v>310862.19</v>
      </c>
      <c r="C26" s="35">
        <v>310862.19</v>
      </c>
      <c r="D26" s="35">
        <v>0</v>
      </c>
      <c r="E26" s="35">
        <v>1039785</v>
      </c>
      <c r="F26" s="35">
        <v>1039785</v>
      </c>
      <c r="G26" s="35">
        <v>0</v>
      </c>
      <c r="H26" s="29">
        <v>29.896999999999998</v>
      </c>
      <c r="I26" s="29">
        <v>29.896999999999998</v>
      </c>
      <c r="J26" s="29" t="s">
        <v>19</v>
      </c>
      <c r="K26" s="35">
        <v>310763.23800000001</v>
      </c>
      <c r="L26" s="35">
        <v>310763.23800000001</v>
      </c>
      <c r="M26" s="35">
        <v>0</v>
      </c>
      <c r="N26" s="29">
        <v>100.032</v>
      </c>
      <c r="O26" s="29">
        <v>100.032</v>
      </c>
      <c r="P26" s="29" t="s">
        <v>19</v>
      </c>
      <c r="Q26" s="35">
        <v>98.951999999999998</v>
      </c>
      <c r="R26" s="35">
        <v>98.951999999999998</v>
      </c>
      <c r="S26" s="35">
        <v>0</v>
      </c>
    </row>
    <row r="27" spans="1:24" x14ac:dyDescent="0.25">
      <c r="A27" s="34" t="s">
        <v>27</v>
      </c>
      <c r="B27" s="35">
        <v>86971.244000000006</v>
      </c>
      <c r="C27" s="35">
        <v>86971.244000000006</v>
      </c>
      <c r="D27" s="35">
        <v>0</v>
      </c>
      <c r="E27" s="35">
        <v>285036</v>
      </c>
      <c r="F27" s="35">
        <v>285036</v>
      </c>
      <c r="G27" s="35">
        <v>0</v>
      </c>
      <c r="H27" s="29">
        <v>30.512</v>
      </c>
      <c r="I27" s="29">
        <v>30.512</v>
      </c>
      <c r="J27" s="29" t="s">
        <v>19</v>
      </c>
      <c r="K27" s="35">
        <v>73028.773000000001</v>
      </c>
      <c r="L27" s="35">
        <v>73028.773000000001</v>
      </c>
      <c r="M27" s="35">
        <v>0</v>
      </c>
      <c r="N27" s="29">
        <v>119.092</v>
      </c>
      <c r="O27" s="29">
        <v>119.092</v>
      </c>
      <c r="P27" s="29" t="s">
        <v>19</v>
      </c>
      <c r="Q27" s="35">
        <v>13942.471</v>
      </c>
      <c r="R27" s="35">
        <v>13942.471</v>
      </c>
      <c r="S27" s="35">
        <v>0</v>
      </c>
    </row>
    <row r="28" spans="1:24" x14ac:dyDescent="0.25">
      <c r="A28" s="36" t="s">
        <v>28</v>
      </c>
      <c r="B28" s="37">
        <v>106056.00599999999</v>
      </c>
      <c r="C28" s="38">
        <v>0</v>
      </c>
      <c r="D28" s="38">
        <v>106056.00599999999</v>
      </c>
      <c r="E28" s="38">
        <v>186434.22399999999</v>
      </c>
      <c r="F28" s="38">
        <v>0</v>
      </c>
      <c r="G28" s="38">
        <v>186434.22399999999</v>
      </c>
      <c r="H28" s="29">
        <v>56.887</v>
      </c>
      <c r="I28" s="29" t="s">
        <v>19</v>
      </c>
      <c r="J28" s="29">
        <v>56.143000000000001</v>
      </c>
      <c r="K28" s="38">
        <v>16656.418000000001</v>
      </c>
      <c r="L28" s="38">
        <v>0</v>
      </c>
      <c r="M28" s="38">
        <v>16656.418000000001</v>
      </c>
      <c r="N28" s="29">
        <v>636.72799999999995</v>
      </c>
      <c r="O28" s="29" t="s">
        <v>19</v>
      </c>
      <c r="P28" s="29">
        <v>628.40499999999997</v>
      </c>
      <c r="Q28" s="35">
        <v>89399.588000000003</v>
      </c>
      <c r="R28" s="35">
        <v>0</v>
      </c>
      <c r="S28" s="35">
        <v>89399.588000000003</v>
      </c>
    </row>
    <row r="29" spans="1:24" x14ac:dyDescent="0.25">
      <c r="A29" s="39" t="s">
        <v>29</v>
      </c>
      <c r="B29" s="31">
        <v>749345.027</v>
      </c>
      <c r="C29" s="31">
        <v>592841.73100000003</v>
      </c>
      <c r="D29" s="31">
        <v>156503.296</v>
      </c>
      <c r="E29" s="31">
        <v>1944161.89</v>
      </c>
      <c r="F29" s="31">
        <v>1532222</v>
      </c>
      <c r="G29" s="31">
        <v>411939.89</v>
      </c>
      <c r="H29" s="32">
        <v>38.542999999999999</v>
      </c>
      <c r="I29" s="32">
        <v>38.692</v>
      </c>
      <c r="J29" s="32">
        <v>37.991999999999997</v>
      </c>
      <c r="K29" s="31">
        <v>748437.03700000001</v>
      </c>
      <c r="L29" s="31">
        <v>544650.82200000004</v>
      </c>
      <c r="M29" s="31">
        <v>203786.215</v>
      </c>
      <c r="N29" s="32">
        <v>100.121</v>
      </c>
      <c r="O29" s="32">
        <v>108.848</v>
      </c>
      <c r="P29" s="32">
        <v>76.798000000000002</v>
      </c>
      <c r="Q29" s="31">
        <v>907.99</v>
      </c>
      <c r="R29" s="31">
        <v>48190.909</v>
      </c>
      <c r="S29" s="31">
        <v>-47282.919000000002</v>
      </c>
    </row>
    <row r="30" spans="1:24" ht="24" customHeight="1" x14ac:dyDescent="0.25">
      <c r="A30" s="40" t="s">
        <v>30</v>
      </c>
      <c r="B30" s="28">
        <v>648952.446</v>
      </c>
      <c r="C30" s="28">
        <v>516976.96100000001</v>
      </c>
      <c r="D30" s="28">
        <v>131975.48499999999</v>
      </c>
      <c r="E30" s="28">
        <v>1713717.3</v>
      </c>
      <c r="F30" s="28">
        <v>1403566</v>
      </c>
      <c r="G30" s="28">
        <v>310151.3</v>
      </c>
      <c r="H30" s="29">
        <v>37.868000000000002</v>
      </c>
      <c r="I30" s="29">
        <v>36.832999999999998</v>
      </c>
      <c r="J30" s="29">
        <v>42.552</v>
      </c>
      <c r="K30" s="28">
        <v>650720.83499999996</v>
      </c>
      <c r="L30" s="28">
        <v>519503.14799999999</v>
      </c>
      <c r="M30" s="28">
        <v>131217.68700000001</v>
      </c>
      <c r="N30" s="29">
        <v>99.727999999999994</v>
      </c>
      <c r="O30" s="29">
        <v>99.513999999999996</v>
      </c>
      <c r="P30" s="29">
        <v>100.578</v>
      </c>
      <c r="Q30" s="28">
        <v>-1768.3889999999999</v>
      </c>
      <c r="R30" s="28">
        <v>-2526.1869999999999</v>
      </c>
      <c r="S30" s="28">
        <v>757.798</v>
      </c>
    </row>
    <row r="31" spans="1:24" ht="24" x14ac:dyDescent="0.25">
      <c r="A31" s="40" t="s">
        <v>31</v>
      </c>
      <c r="B31" s="28">
        <v>66.584000000000003</v>
      </c>
      <c r="C31" s="41">
        <v>0</v>
      </c>
      <c r="D31" s="41">
        <v>66.584000000000003</v>
      </c>
      <c r="E31" s="41">
        <v>40</v>
      </c>
      <c r="F31" s="41">
        <v>0</v>
      </c>
      <c r="G31" s="41">
        <v>40</v>
      </c>
      <c r="H31" s="29">
        <v>166.46</v>
      </c>
      <c r="I31" s="29" t="s">
        <v>19</v>
      </c>
      <c r="J31" s="29">
        <v>166.46</v>
      </c>
      <c r="K31" s="41">
        <v>90.094999999999999</v>
      </c>
      <c r="L31" s="41">
        <v>0</v>
      </c>
      <c r="M31" s="41">
        <v>90.094999999999999</v>
      </c>
      <c r="N31" s="29">
        <v>73.903999999999996</v>
      </c>
      <c r="O31" s="29" t="s">
        <v>19</v>
      </c>
      <c r="P31" s="29">
        <v>73.903999999999996</v>
      </c>
      <c r="Q31" s="41">
        <v>-23.510999999999999</v>
      </c>
      <c r="R31" s="41">
        <v>0</v>
      </c>
      <c r="S31" s="41">
        <v>-23.510999999999999</v>
      </c>
    </row>
    <row r="32" spans="1:24" x14ac:dyDescent="0.25">
      <c r="A32" s="40" t="s">
        <v>32</v>
      </c>
      <c r="B32" s="28">
        <v>10522.593999999999</v>
      </c>
      <c r="C32" s="28">
        <v>0</v>
      </c>
      <c r="D32" s="28">
        <v>10522.593999999999</v>
      </c>
      <c r="E32" s="28">
        <v>10118.58</v>
      </c>
      <c r="F32" s="28">
        <v>0</v>
      </c>
      <c r="G32" s="28">
        <v>10118.58</v>
      </c>
      <c r="H32" s="29">
        <v>103.99299999999999</v>
      </c>
      <c r="I32" s="29" t="s">
        <v>19</v>
      </c>
      <c r="J32" s="29">
        <v>103.99299999999999</v>
      </c>
      <c r="K32" s="28">
        <v>7077.1509999999998</v>
      </c>
      <c r="L32" s="28">
        <v>0</v>
      </c>
      <c r="M32" s="28">
        <v>7077.1509999999998</v>
      </c>
      <c r="N32" s="29">
        <v>148.684</v>
      </c>
      <c r="O32" s="29" t="s">
        <v>19</v>
      </c>
      <c r="P32" s="29">
        <v>148.684</v>
      </c>
      <c r="Q32" s="28">
        <v>3445.4430000000002</v>
      </c>
      <c r="R32" s="28">
        <v>0</v>
      </c>
      <c r="S32" s="28">
        <v>3445.4430000000002</v>
      </c>
    </row>
    <row r="33" spans="1:20" ht="25.5" customHeight="1" x14ac:dyDescent="0.25">
      <c r="A33" s="40" t="s">
        <v>33</v>
      </c>
      <c r="B33" s="28">
        <v>13938.634</v>
      </c>
      <c r="C33" s="28">
        <v>0</v>
      </c>
      <c r="D33" s="28">
        <v>13938.634</v>
      </c>
      <c r="E33" s="28">
        <v>91630.01</v>
      </c>
      <c r="F33" s="28">
        <v>0</v>
      </c>
      <c r="G33" s="28">
        <v>91630.01</v>
      </c>
      <c r="H33" s="29">
        <v>15.212</v>
      </c>
      <c r="I33" s="29" t="s">
        <v>19</v>
      </c>
      <c r="J33" s="29">
        <v>15.212</v>
      </c>
      <c r="K33" s="28">
        <v>65401.283000000003</v>
      </c>
      <c r="L33" s="28">
        <v>0</v>
      </c>
      <c r="M33" s="28">
        <v>65401.283000000003</v>
      </c>
      <c r="N33" s="29">
        <v>21.312000000000001</v>
      </c>
      <c r="O33" s="29" t="s">
        <v>19</v>
      </c>
      <c r="P33" s="29">
        <v>21.312000000000001</v>
      </c>
      <c r="Q33" s="28">
        <v>-51462.648999999998</v>
      </c>
      <c r="R33" s="28">
        <v>0</v>
      </c>
      <c r="S33" s="28">
        <v>-51462.648999999998</v>
      </c>
    </row>
    <row r="34" spans="1:20" x14ac:dyDescent="0.25">
      <c r="A34" s="42" t="s">
        <v>34</v>
      </c>
      <c r="B34" s="28">
        <v>31358.901999999998</v>
      </c>
      <c r="C34" s="43">
        <v>31358.901999999998</v>
      </c>
      <c r="D34" s="43">
        <v>0</v>
      </c>
      <c r="E34" s="43">
        <v>128656</v>
      </c>
      <c r="F34" s="43">
        <v>128656</v>
      </c>
      <c r="G34" s="43">
        <v>0</v>
      </c>
      <c r="H34" s="29">
        <v>24.373999999999999</v>
      </c>
      <c r="I34" s="29">
        <v>24.373999999999999</v>
      </c>
      <c r="J34" s="29" t="s">
        <v>19</v>
      </c>
      <c r="K34" s="43">
        <v>25147.673999999999</v>
      </c>
      <c r="L34" s="43">
        <v>25147.673999999999</v>
      </c>
      <c r="M34" s="43">
        <v>0</v>
      </c>
      <c r="N34" s="29">
        <v>124.699</v>
      </c>
      <c r="O34" s="29">
        <v>124.699</v>
      </c>
      <c r="P34" s="29" t="s">
        <v>19</v>
      </c>
      <c r="Q34" s="43">
        <v>6211.2280000000001</v>
      </c>
      <c r="R34" s="43">
        <v>6211.2280000000001</v>
      </c>
      <c r="S34" s="28">
        <v>0</v>
      </c>
    </row>
    <row r="35" spans="1:20" ht="16.5" x14ac:dyDescent="0.25">
      <c r="A35" s="50" t="s">
        <v>56</v>
      </c>
      <c r="B35" s="28">
        <f>B29-B30-B31-B32-B33-B34</f>
        <v>44505.866999999998</v>
      </c>
      <c r="C35" s="28">
        <f>C29-C30-C31-C32-C33-C34</f>
        <v>44505.868000000017</v>
      </c>
      <c r="D35" s="28">
        <v>0</v>
      </c>
      <c r="E35" s="28">
        <f t="shared" ref="E35" si="8">E29-E30-E31-E32-E33-E34</f>
        <v>-1.3096723705530167E-10</v>
      </c>
      <c r="F35" s="28">
        <v>0</v>
      </c>
      <c r="G35" s="28">
        <v>0</v>
      </c>
      <c r="H35" s="29"/>
      <c r="I35" s="29"/>
      <c r="J35" s="29"/>
      <c r="K35" s="43"/>
      <c r="L35" s="43"/>
      <c r="M35" s="43"/>
      <c r="N35" s="29"/>
      <c r="O35" s="29"/>
      <c r="P35" s="29"/>
      <c r="Q35" s="43">
        <f>B35-K35</f>
        <v>44505.866999999998</v>
      </c>
      <c r="R35" s="43">
        <f t="shared" ref="R35:S35" si="9">C35-L35</f>
        <v>44505.868000000017</v>
      </c>
      <c r="S35" s="43">
        <f t="shared" si="9"/>
        <v>0</v>
      </c>
    </row>
    <row r="36" spans="1:20" x14ac:dyDescent="0.25">
      <c r="A36" s="30" t="s">
        <v>35</v>
      </c>
      <c r="B36" s="31">
        <v>550108.41799999995</v>
      </c>
      <c r="C36" s="31">
        <v>252624.70699999999</v>
      </c>
      <c r="D36" s="31">
        <v>297483.71100000001</v>
      </c>
      <c r="E36" s="31">
        <v>1575242.942</v>
      </c>
      <c r="F36" s="31">
        <v>734287.7</v>
      </c>
      <c r="G36" s="31">
        <v>840955.24199999997</v>
      </c>
      <c r="H36" s="32">
        <v>34.921999999999997</v>
      </c>
      <c r="I36" s="32">
        <v>34.404000000000003</v>
      </c>
      <c r="J36" s="32">
        <v>35.374000000000002</v>
      </c>
      <c r="K36" s="31">
        <v>519627.88400000002</v>
      </c>
      <c r="L36" s="31">
        <v>244635.421</v>
      </c>
      <c r="M36" s="31">
        <v>274992.46399999998</v>
      </c>
      <c r="N36" s="32">
        <v>105.866</v>
      </c>
      <c r="O36" s="32">
        <v>103.26600000000001</v>
      </c>
      <c r="P36" s="32">
        <v>108.179</v>
      </c>
      <c r="Q36" s="31">
        <v>30480.534</v>
      </c>
      <c r="R36" s="31">
        <v>7989.2860000000001</v>
      </c>
      <c r="S36" s="31">
        <v>22491.246999999999</v>
      </c>
    </row>
    <row r="37" spans="1:20" x14ac:dyDescent="0.25">
      <c r="A37" s="40" t="s">
        <v>36</v>
      </c>
      <c r="B37" s="41">
        <v>5800.9989999999998</v>
      </c>
      <c r="C37" s="41" t="s">
        <v>19</v>
      </c>
      <c r="D37" s="41">
        <v>5800.9989999999998</v>
      </c>
      <c r="E37" s="41">
        <v>127086.91</v>
      </c>
      <c r="F37" s="41" t="s">
        <v>19</v>
      </c>
      <c r="G37" s="41">
        <v>127086.91</v>
      </c>
      <c r="H37" s="29">
        <v>4.5650000000000004</v>
      </c>
      <c r="I37" s="29" t="s">
        <v>19</v>
      </c>
      <c r="J37" s="29">
        <v>4.5650000000000004</v>
      </c>
      <c r="K37" s="41">
        <v>5705.5770000000002</v>
      </c>
      <c r="L37" s="41">
        <v>0</v>
      </c>
      <c r="M37" s="41">
        <v>5705.5770000000002</v>
      </c>
      <c r="N37" s="29">
        <v>101.672</v>
      </c>
      <c r="O37" s="29" t="s">
        <v>19</v>
      </c>
      <c r="P37" s="29">
        <v>101.672</v>
      </c>
      <c r="Q37" s="41">
        <v>95.421999999999997</v>
      </c>
      <c r="R37" s="41" t="s">
        <v>19</v>
      </c>
      <c r="S37" s="41">
        <v>95.421999999999997</v>
      </c>
    </row>
    <row r="38" spans="1:20" x14ac:dyDescent="0.25">
      <c r="A38" s="40" t="s">
        <v>37</v>
      </c>
      <c r="B38" s="41">
        <v>454131.69</v>
      </c>
      <c r="C38" s="41">
        <v>227065.845</v>
      </c>
      <c r="D38" s="41">
        <v>227065.845</v>
      </c>
      <c r="E38" s="41">
        <v>928020.5</v>
      </c>
      <c r="F38" s="41">
        <v>445976</v>
      </c>
      <c r="G38" s="41">
        <v>482044.5</v>
      </c>
      <c r="H38" s="29">
        <v>48.936</v>
      </c>
      <c r="I38" s="29">
        <v>50.914000000000001</v>
      </c>
      <c r="J38" s="29">
        <v>47.104999999999997</v>
      </c>
      <c r="K38" s="41">
        <v>426614.82799999998</v>
      </c>
      <c r="L38" s="41">
        <v>213307.413</v>
      </c>
      <c r="M38" s="41">
        <v>213307.41399999999</v>
      </c>
      <c r="N38" s="29">
        <v>106.45</v>
      </c>
      <c r="O38" s="29">
        <v>106.45</v>
      </c>
      <c r="P38" s="29">
        <v>106.45</v>
      </c>
      <c r="Q38" s="41">
        <v>27516.862000000001</v>
      </c>
      <c r="R38" s="41">
        <v>13758.432000000001</v>
      </c>
      <c r="S38" s="41">
        <v>13758.431</v>
      </c>
    </row>
    <row r="39" spans="1:20" x14ac:dyDescent="0.25">
      <c r="A39" s="44" t="s">
        <v>38</v>
      </c>
      <c r="B39" s="45">
        <v>25558.862000000001</v>
      </c>
      <c r="C39" s="45">
        <v>25558.862000000001</v>
      </c>
      <c r="D39" s="45">
        <v>0</v>
      </c>
      <c r="E39" s="45">
        <v>288311.7</v>
      </c>
      <c r="F39" s="45">
        <v>288311.7</v>
      </c>
      <c r="G39" s="45">
        <v>0</v>
      </c>
      <c r="H39" s="29">
        <v>8.8650000000000002</v>
      </c>
      <c r="I39" s="29">
        <v>8.8650000000000002</v>
      </c>
      <c r="J39" s="29" t="s">
        <v>19</v>
      </c>
      <c r="K39" s="45">
        <v>31328.007000000001</v>
      </c>
      <c r="L39" s="45">
        <v>31328.007000000001</v>
      </c>
      <c r="M39" s="45">
        <v>0</v>
      </c>
      <c r="N39" s="29">
        <v>81.584999999999994</v>
      </c>
      <c r="O39" s="29">
        <v>81.584999999999994</v>
      </c>
      <c r="P39" s="29" t="s">
        <v>19</v>
      </c>
      <c r="Q39" s="45">
        <v>-5769.1450000000004</v>
      </c>
      <c r="R39" s="45">
        <v>-5769.1450000000004</v>
      </c>
      <c r="S39" s="45">
        <v>0</v>
      </c>
    </row>
    <row r="40" spans="1:20" x14ac:dyDescent="0.25">
      <c r="A40" s="46" t="s">
        <v>39</v>
      </c>
      <c r="B40" s="28" t="s">
        <v>19</v>
      </c>
      <c r="C40" s="28" t="s">
        <v>19</v>
      </c>
      <c r="D40" s="28" t="s">
        <v>19</v>
      </c>
      <c r="E40" s="28" t="s">
        <v>19</v>
      </c>
      <c r="F40" s="28" t="s">
        <v>19</v>
      </c>
      <c r="G40" s="28" t="s">
        <v>19</v>
      </c>
      <c r="H40" s="29" t="s">
        <v>19</v>
      </c>
      <c r="I40" s="29" t="s">
        <v>19</v>
      </c>
      <c r="J40" s="29" t="s">
        <v>19</v>
      </c>
      <c r="K40" s="28" t="s">
        <v>19</v>
      </c>
      <c r="L40" s="28" t="s">
        <v>19</v>
      </c>
      <c r="M40" s="28" t="s">
        <v>19</v>
      </c>
      <c r="N40" s="29" t="s">
        <v>19</v>
      </c>
      <c r="O40" s="29" t="s">
        <v>19</v>
      </c>
      <c r="P40" s="29" t="s">
        <v>19</v>
      </c>
      <c r="Q40" s="28" t="s">
        <v>19</v>
      </c>
      <c r="R40" s="28" t="s">
        <v>19</v>
      </c>
      <c r="S40" s="28" t="s">
        <v>19</v>
      </c>
    </row>
    <row r="41" spans="1:20" x14ac:dyDescent="0.25">
      <c r="A41" s="46" t="s">
        <v>40</v>
      </c>
      <c r="B41" s="28">
        <v>64616.866999999998</v>
      </c>
      <c r="C41" s="28">
        <v>0</v>
      </c>
      <c r="D41" s="28">
        <v>64616.866999999998</v>
      </c>
      <c r="E41" s="28">
        <v>231823.83199999999</v>
      </c>
      <c r="F41" s="28">
        <v>0</v>
      </c>
      <c r="G41" s="28">
        <v>231823.83199999999</v>
      </c>
      <c r="H41" s="29">
        <v>27.873000000000001</v>
      </c>
      <c r="I41" s="29" t="s">
        <v>19</v>
      </c>
      <c r="J41" s="29">
        <v>27.873000000000001</v>
      </c>
      <c r="K41" s="28">
        <v>55979.472000000002</v>
      </c>
      <c r="L41" s="28">
        <v>0</v>
      </c>
      <c r="M41" s="28">
        <v>55979.472000000002</v>
      </c>
      <c r="N41" s="29">
        <v>115.43</v>
      </c>
      <c r="O41" s="29" t="s">
        <v>19</v>
      </c>
      <c r="P41" s="29">
        <v>115.43</v>
      </c>
      <c r="Q41" s="28">
        <v>8637.3950000000004</v>
      </c>
      <c r="R41" s="28">
        <v>0</v>
      </c>
      <c r="S41" s="28">
        <v>8637.3950000000004</v>
      </c>
    </row>
    <row r="42" spans="1:20" ht="18" customHeight="1" x14ac:dyDescent="0.25">
      <c r="A42" s="47" t="s">
        <v>41</v>
      </c>
      <c r="B42" s="31">
        <v>63199.190999999999</v>
      </c>
      <c r="C42" s="31">
        <v>0</v>
      </c>
      <c r="D42" s="31">
        <v>63199.190999999999</v>
      </c>
      <c r="E42" s="31">
        <v>368713</v>
      </c>
      <c r="F42" s="31">
        <v>0</v>
      </c>
      <c r="G42" s="31">
        <v>368713</v>
      </c>
      <c r="H42" s="32">
        <v>17.14</v>
      </c>
      <c r="I42" s="32" t="s">
        <v>19</v>
      </c>
      <c r="J42" s="32">
        <v>17.14</v>
      </c>
      <c r="K42" s="31">
        <v>84401.898000000001</v>
      </c>
      <c r="L42" s="31">
        <v>2.4</v>
      </c>
      <c r="M42" s="31">
        <v>84399.498000000007</v>
      </c>
      <c r="N42" s="32">
        <v>74.879000000000005</v>
      </c>
      <c r="O42" s="32" t="s">
        <v>19</v>
      </c>
      <c r="P42" s="32">
        <v>74.881</v>
      </c>
      <c r="Q42" s="31">
        <v>-21202.706999999999</v>
      </c>
      <c r="R42" s="31">
        <v>-2.4</v>
      </c>
      <c r="S42" s="31">
        <v>-21200.307000000001</v>
      </c>
    </row>
    <row r="43" spans="1:20" ht="15.75" customHeight="1" x14ac:dyDescent="0.25">
      <c r="A43" s="40" t="s">
        <v>42</v>
      </c>
      <c r="B43" s="28">
        <v>62025.985000000001</v>
      </c>
      <c r="C43" s="28">
        <v>0</v>
      </c>
      <c r="D43" s="28">
        <v>62025.985000000001</v>
      </c>
      <c r="E43" s="28">
        <v>364372.2</v>
      </c>
      <c r="F43" s="28">
        <v>0</v>
      </c>
      <c r="G43" s="28">
        <v>364372.2</v>
      </c>
      <c r="H43" s="29">
        <v>17.023</v>
      </c>
      <c r="I43" s="29" t="s">
        <v>19</v>
      </c>
      <c r="J43" s="29">
        <v>17.023</v>
      </c>
      <c r="K43" s="28">
        <v>83242.517000000007</v>
      </c>
      <c r="L43" s="28">
        <v>0</v>
      </c>
      <c r="M43" s="28">
        <v>83242.517000000007</v>
      </c>
      <c r="N43" s="29">
        <v>74.512</v>
      </c>
      <c r="O43" s="29" t="s">
        <v>19</v>
      </c>
      <c r="P43" s="29">
        <v>74.512</v>
      </c>
      <c r="Q43" s="28">
        <v>-21216.531999999999</v>
      </c>
      <c r="R43" s="28">
        <v>0</v>
      </c>
      <c r="S43" s="28">
        <v>-21216.531999999999</v>
      </c>
    </row>
    <row r="44" spans="1:20" x14ac:dyDescent="0.25">
      <c r="A44" s="39" t="s">
        <v>43</v>
      </c>
      <c r="B44" s="31">
        <v>62420.421999999999</v>
      </c>
      <c r="C44" s="31">
        <v>14981.689</v>
      </c>
      <c r="D44" s="31">
        <v>47438.733</v>
      </c>
      <c r="E44" s="31">
        <v>188001.6</v>
      </c>
      <c r="F44" s="31">
        <v>39137</v>
      </c>
      <c r="G44" s="31">
        <v>148864.6</v>
      </c>
      <c r="H44" s="32">
        <v>33.201999999999998</v>
      </c>
      <c r="I44" s="32">
        <v>38.28</v>
      </c>
      <c r="J44" s="32">
        <v>31.867000000000001</v>
      </c>
      <c r="K44" s="31">
        <v>59818.307999999997</v>
      </c>
      <c r="L44" s="31">
        <v>14773.727999999999</v>
      </c>
      <c r="M44" s="31">
        <v>45044.58</v>
      </c>
      <c r="N44" s="32">
        <v>104.35</v>
      </c>
      <c r="O44" s="32">
        <v>101.408</v>
      </c>
      <c r="P44" s="32">
        <v>105.315</v>
      </c>
      <c r="Q44" s="31">
        <v>2602.114</v>
      </c>
      <c r="R44" s="31">
        <v>207.96100000000001</v>
      </c>
      <c r="S44" s="31">
        <v>2394.1529999999998</v>
      </c>
    </row>
    <row r="45" spans="1:20" ht="22.5" customHeight="1" x14ac:dyDescent="0.25">
      <c r="A45" s="47" t="s">
        <v>44</v>
      </c>
      <c r="B45" s="31" t="s">
        <v>19</v>
      </c>
      <c r="C45" s="31" t="s">
        <v>19</v>
      </c>
      <c r="D45" s="31" t="s">
        <v>19</v>
      </c>
      <c r="E45" s="31" t="s">
        <v>19</v>
      </c>
      <c r="F45" s="31" t="s">
        <v>19</v>
      </c>
      <c r="G45" s="31" t="s">
        <v>19</v>
      </c>
      <c r="H45" s="32" t="s">
        <v>19</v>
      </c>
      <c r="I45" s="32" t="s">
        <v>19</v>
      </c>
      <c r="J45" s="32" t="s">
        <v>19</v>
      </c>
      <c r="K45" s="31">
        <v>-0.63200000000000001</v>
      </c>
      <c r="L45" s="31">
        <v>0</v>
      </c>
      <c r="M45" s="31">
        <v>-0.63200000000000001</v>
      </c>
      <c r="N45" s="32" t="s">
        <v>19</v>
      </c>
      <c r="O45" s="32" t="s">
        <v>19</v>
      </c>
      <c r="P45" s="32" t="s">
        <v>19</v>
      </c>
      <c r="Q45" s="31">
        <v>0.63200000000000001</v>
      </c>
      <c r="R45" s="31">
        <v>0</v>
      </c>
      <c r="S45" s="31">
        <v>0.63200000000000001</v>
      </c>
    </row>
    <row r="46" spans="1:20" x14ac:dyDescent="0.25">
      <c r="A46" s="48" t="s">
        <v>45</v>
      </c>
      <c r="B46" s="20">
        <v>595760.33400000003</v>
      </c>
      <c r="C46" s="20">
        <v>425016.67700000003</v>
      </c>
      <c r="D46" s="20">
        <v>170746.014</v>
      </c>
      <c r="E46" s="20">
        <v>1714770.9469999999</v>
      </c>
      <c r="F46" s="20">
        <v>1254502.2</v>
      </c>
      <c r="G46" s="20">
        <v>460593.74699999997</v>
      </c>
      <c r="H46" s="21">
        <v>34.743000000000002</v>
      </c>
      <c r="I46" s="21">
        <v>33.878999999999998</v>
      </c>
      <c r="J46" s="21">
        <v>37.070999999999998</v>
      </c>
      <c r="K46" s="20">
        <v>753509.74199999997</v>
      </c>
      <c r="L46" s="20">
        <v>514032.696</v>
      </c>
      <c r="M46" s="20">
        <v>239480.80300000001</v>
      </c>
      <c r="N46" s="21">
        <v>79.064999999999998</v>
      </c>
      <c r="O46" s="21">
        <v>82.683000000000007</v>
      </c>
      <c r="P46" s="21">
        <v>71.298000000000002</v>
      </c>
      <c r="Q46" s="20">
        <v>-157749.408</v>
      </c>
      <c r="R46" s="20">
        <v>-89016.019</v>
      </c>
      <c r="S46" s="20">
        <v>-68734.789000000004</v>
      </c>
    </row>
    <row r="47" spans="1:20" x14ac:dyDescent="0.25">
      <c r="A47" s="40" t="s">
        <v>46</v>
      </c>
      <c r="B47" s="28">
        <v>594083.32499999995</v>
      </c>
      <c r="C47" s="28">
        <v>424966.728</v>
      </c>
      <c r="D47" s="28">
        <v>169118.954</v>
      </c>
      <c r="E47" s="28">
        <v>1714770.9469999999</v>
      </c>
      <c r="F47" s="28">
        <v>1254502.2</v>
      </c>
      <c r="G47" s="28">
        <v>460593.74699999997</v>
      </c>
      <c r="H47" s="29">
        <v>34.645000000000003</v>
      </c>
      <c r="I47" s="29">
        <v>33.875</v>
      </c>
      <c r="J47" s="29">
        <v>36.718000000000004</v>
      </c>
      <c r="K47" s="28">
        <v>753233.97900000005</v>
      </c>
      <c r="L47" s="28">
        <v>514277.63699999999</v>
      </c>
      <c r="M47" s="28">
        <v>238960.09899999999</v>
      </c>
      <c r="N47" s="29">
        <v>78.870999999999995</v>
      </c>
      <c r="O47" s="29">
        <v>82.634</v>
      </c>
      <c r="P47" s="29">
        <v>70.772999999999996</v>
      </c>
      <c r="Q47" s="28">
        <v>-159150.65400000001</v>
      </c>
      <c r="R47" s="28">
        <v>-89310.909</v>
      </c>
      <c r="S47" s="28">
        <v>-69841.145000000004</v>
      </c>
    </row>
    <row r="48" spans="1:20" ht="31.5" customHeight="1" x14ac:dyDescent="0.25">
      <c r="A48" s="39" t="s">
        <v>47</v>
      </c>
      <c r="B48" s="31">
        <v>271430.00799999997</v>
      </c>
      <c r="C48" s="31">
        <v>195792.32500000001</v>
      </c>
      <c r="D48" s="31">
        <v>75640.039000000004</v>
      </c>
      <c r="E48" s="31">
        <v>838347.902</v>
      </c>
      <c r="F48" s="31">
        <v>606066.4</v>
      </c>
      <c r="G48" s="31">
        <v>232606.50200000001</v>
      </c>
      <c r="H48" s="32">
        <v>32.377000000000002</v>
      </c>
      <c r="I48" s="32">
        <v>32.305</v>
      </c>
      <c r="J48" s="32">
        <v>32.518000000000001</v>
      </c>
      <c r="K48" s="31">
        <v>296084.93300000002</v>
      </c>
      <c r="L48" s="31">
        <v>234444.47</v>
      </c>
      <c r="M48" s="31">
        <v>61644.218999999997</v>
      </c>
      <c r="N48" s="32">
        <v>91.673000000000002</v>
      </c>
      <c r="O48" s="32">
        <v>83.513000000000005</v>
      </c>
      <c r="P48" s="32">
        <v>122.70399999999999</v>
      </c>
      <c r="Q48" s="31">
        <v>-24654.924999999999</v>
      </c>
      <c r="R48" s="31">
        <v>-38652.144999999997</v>
      </c>
      <c r="S48" s="31">
        <v>13995.82</v>
      </c>
      <c r="T48" s="26"/>
    </row>
    <row r="49" spans="1:19" x14ac:dyDescent="0.25">
      <c r="A49" s="39" t="s">
        <v>48</v>
      </c>
      <c r="B49" s="31">
        <v>64200.523999999998</v>
      </c>
      <c r="C49" s="31">
        <v>64200.523999999998</v>
      </c>
      <c r="D49" s="31" t="s">
        <v>19</v>
      </c>
      <c r="E49" s="31">
        <v>121661.03</v>
      </c>
      <c r="F49" s="31">
        <v>116505.9</v>
      </c>
      <c r="G49" s="31">
        <v>5155.13</v>
      </c>
      <c r="H49" s="32">
        <v>52.77</v>
      </c>
      <c r="I49" s="32">
        <v>55.104999999999997</v>
      </c>
      <c r="J49" s="32" t="s">
        <v>19</v>
      </c>
      <c r="K49" s="31">
        <v>28680.672999999999</v>
      </c>
      <c r="L49" s="31">
        <v>19912.490000000002</v>
      </c>
      <c r="M49" s="31">
        <v>8768.1839999999993</v>
      </c>
      <c r="N49" s="32">
        <v>223.846</v>
      </c>
      <c r="O49" s="32">
        <v>322.41300000000001</v>
      </c>
      <c r="P49" s="32" t="s">
        <v>19</v>
      </c>
      <c r="Q49" s="31">
        <v>35519.851000000002</v>
      </c>
      <c r="R49" s="31">
        <v>44288.034</v>
      </c>
      <c r="S49" s="31">
        <v>-8768.1839999999993</v>
      </c>
    </row>
    <row r="50" spans="1:19" ht="21" x14ac:dyDescent="0.25">
      <c r="A50" s="39" t="s">
        <v>49</v>
      </c>
      <c r="B50" s="31">
        <v>78206.385999999999</v>
      </c>
      <c r="C50" s="31">
        <v>48943.54</v>
      </c>
      <c r="D50" s="31">
        <v>29262.845000000001</v>
      </c>
      <c r="E50" s="31">
        <v>203088.30499999999</v>
      </c>
      <c r="F50" s="31">
        <v>116971.5</v>
      </c>
      <c r="G50" s="31">
        <v>86116.804999999993</v>
      </c>
      <c r="H50" s="32">
        <v>38.509</v>
      </c>
      <c r="I50" s="32">
        <v>41.841999999999999</v>
      </c>
      <c r="J50" s="32">
        <v>33.979999999999997</v>
      </c>
      <c r="K50" s="31">
        <v>76025.612999999998</v>
      </c>
      <c r="L50" s="31">
        <v>46394.866999999998</v>
      </c>
      <c r="M50" s="31">
        <v>29630.744999999999</v>
      </c>
      <c r="N50" s="32">
        <v>102.86799999999999</v>
      </c>
      <c r="O50" s="32">
        <v>105.49299999999999</v>
      </c>
      <c r="P50" s="32">
        <v>98.757999999999996</v>
      </c>
      <c r="Q50" s="31">
        <v>2180.7730000000001</v>
      </c>
      <c r="R50" s="31">
        <v>2548.6729999999998</v>
      </c>
      <c r="S50" s="31">
        <v>-367.9</v>
      </c>
    </row>
    <row r="51" spans="1:19" ht="26.25" customHeight="1" x14ac:dyDescent="0.25">
      <c r="A51" s="39" t="s">
        <v>50</v>
      </c>
      <c r="B51" s="31">
        <v>53838.618999999999</v>
      </c>
      <c r="C51" s="31">
        <v>85.754999999999995</v>
      </c>
      <c r="D51" s="31">
        <v>53752.862999999998</v>
      </c>
      <c r="E51" s="31">
        <v>102000.45</v>
      </c>
      <c r="F51" s="31">
        <v>1947</v>
      </c>
      <c r="G51" s="31">
        <v>100053.45</v>
      </c>
      <c r="H51" s="32">
        <v>52.783000000000001</v>
      </c>
      <c r="I51" s="32">
        <v>4.4039999999999999</v>
      </c>
      <c r="J51" s="32">
        <v>53.723999999999997</v>
      </c>
      <c r="K51" s="31">
        <v>217257.022</v>
      </c>
      <c r="L51" s="31">
        <v>100037.992</v>
      </c>
      <c r="M51" s="31">
        <v>117219.03</v>
      </c>
      <c r="N51" s="32">
        <v>24.780999999999999</v>
      </c>
      <c r="O51" s="32">
        <v>8.5999999999999993E-2</v>
      </c>
      <c r="P51" s="32">
        <v>45.856999999999999</v>
      </c>
      <c r="Q51" s="31">
        <v>-163418.40299999999</v>
      </c>
      <c r="R51" s="31">
        <v>-99952.236999999994</v>
      </c>
      <c r="S51" s="31">
        <v>-63466.167000000001</v>
      </c>
    </row>
    <row r="52" spans="1:19" x14ac:dyDescent="0.25">
      <c r="A52" s="39" t="s">
        <v>51</v>
      </c>
      <c r="B52" s="31" t="s">
        <v>19</v>
      </c>
      <c r="C52" s="31" t="s">
        <v>19</v>
      </c>
      <c r="D52" s="31" t="s">
        <v>19</v>
      </c>
      <c r="E52" s="31" t="s">
        <v>19</v>
      </c>
      <c r="F52" s="31" t="s">
        <v>19</v>
      </c>
      <c r="G52" s="31" t="s">
        <v>19</v>
      </c>
      <c r="H52" s="32" t="s">
        <v>19</v>
      </c>
      <c r="I52" s="32" t="s">
        <v>19</v>
      </c>
      <c r="J52" s="32" t="s">
        <v>19</v>
      </c>
      <c r="K52" s="31" t="s">
        <v>19</v>
      </c>
      <c r="L52" s="31" t="s">
        <v>19</v>
      </c>
      <c r="M52" s="31" t="s">
        <v>19</v>
      </c>
      <c r="N52" s="32" t="s">
        <v>19</v>
      </c>
      <c r="O52" s="32" t="s">
        <v>19</v>
      </c>
      <c r="P52" s="32" t="s">
        <v>19</v>
      </c>
      <c r="Q52" s="31" t="s">
        <v>19</v>
      </c>
      <c r="R52" s="31" t="s">
        <v>19</v>
      </c>
      <c r="S52" s="31" t="s">
        <v>19</v>
      </c>
    </row>
    <row r="53" spans="1:19" ht="21.75" customHeight="1" x14ac:dyDescent="0.25">
      <c r="A53" s="39" t="s">
        <v>52</v>
      </c>
      <c r="B53" s="31">
        <v>126016.883</v>
      </c>
      <c r="C53" s="31">
        <v>115944.583</v>
      </c>
      <c r="D53" s="31">
        <v>10072.299999999999</v>
      </c>
      <c r="E53" s="31">
        <v>449128.56</v>
      </c>
      <c r="F53" s="31">
        <v>413011.4</v>
      </c>
      <c r="G53" s="31">
        <v>36117.160000000003</v>
      </c>
      <c r="H53" s="32">
        <v>28.058</v>
      </c>
      <c r="I53" s="32">
        <v>28.073</v>
      </c>
      <c r="J53" s="32">
        <v>27.888000000000002</v>
      </c>
      <c r="K53" s="31">
        <v>125774.345</v>
      </c>
      <c r="L53" s="31">
        <v>113487.708</v>
      </c>
      <c r="M53" s="31">
        <v>12286.637000000001</v>
      </c>
      <c r="N53" s="32">
        <v>100.193</v>
      </c>
      <c r="O53" s="32">
        <v>102.16500000000001</v>
      </c>
      <c r="P53" s="32">
        <v>81.977999999999994</v>
      </c>
      <c r="Q53" s="31">
        <v>242.53800000000001</v>
      </c>
      <c r="R53" s="31">
        <v>2456.875</v>
      </c>
      <c r="S53" s="31">
        <v>-2214.337</v>
      </c>
    </row>
    <row r="54" spans="1:19" x14ac:dyDescent="0.25">
      <c r="A54" s="39" t="s">
        <v>53</v>
      </c>
      <c r="B54" s="31">
        <v>2067.9140000000002</v>
      </c>
      <c r="C54" s="31">
        <v>49.948999999999998</v>
      </c>
      <c r="D54" s="31">
        <v>2017.9659999999999</v>
      </c>
      <c r="E54" s="31">
        <v>544.70000000000005</v>
      </c>
      <c r="F54" s="31">
        <v>0</v>
      </c>
      <c r="G54" s="31">
        <v>544.70000000000005</v>
      </c>
      <c r="H54" s="32">
        <v>379.64299999999997</v>
      </c>
      <c r="I54" s="32" t="s">
        <v>19</v>
      </c>
      <c r="J54" s="32">
        <v>370.47300000000001</v>
      </c>
      <c r="K54" s="31">
        <v>9687.1560000000009</v>
      </c>
      <c r="L54" s="31">
        <v>-244.83099999999999</v>
      </c>
      <c r="M54" s="31">
        <v>9931.9869999999992</v>
      </c>
      <c r="N54" s="32">
        <v>21.347000000000001</v>
      </c>
      <c r="O54" s="32">
        <v>-20.401</v>
      </c>
      <c r="P54" s="32">
        <v>20.318000000000001</v>
      </c>
      <c r="Q54" s="31">
        <v>-7619.2420000000002</v>
      </c>
      <c r="R54" s="31">
        <v>294.77999999999997</v>
      </c>
      <c r="S54" s="31">
        <v>-7914.0209999999997</v>
      </c>
    </row>
    <row r="55" spans="1:19" x14ac:dyDescent="0.25">
      <c r="A55" s="49" t="s">
        <v>54</v>
      </c>
      <c r="B55" s="28">
        <v>1677.008</v>
      </c>
      <c r="C55" s="28">
        <v>49.948999999999998</v>
      </c>
      <c r="D55" s="28">
        <v>1627.06</v>
      </c>
      <c r="E55" s="28">
        <v>0</v>
      </c>
      <c r="F55" s="28">
        <v>0</v>
      </c>
      <c r="G55" s="28">
        <v>0</v>
      </c>
      <c r="H55" s="32" t="s">
        <v>19</v>
      </c>
      <c r="I55" s="32" t="s">
        <v>19</v>
      </c>
      <c r="J55" s="32" t="s">
        <v>19</v>
      </c>
      <c r="K55" s="28">
        <v>275.76299999999998</v>
      </c>
      <c r="L55" s="28">
        <v>-244.941</v>
      </c>
      <c r="M55" s="28">
        <v>520.70399999999995</v>
      </c>
      <c r="N55" s="32">
        <v>608.13400000000001</v>
      </c>
      <c r="O55" s="32">
        <v>-20.391999999999999</v>
      </c>
      <c r="P55" s="32">
        <v>312.47300000000001</v>
      </c>
      <c r="Q55" s="28">
        <v>1401.2449999999999</v>
      </c>
      <c r="R55" s="28">
        <v>294.89</v>
      </c>
      <c r="S55" s="28">
        <v>1106.356</v>
      </c>
    </row>
    <row r="56" spans="1:19" x14ac:dyDescent="0.25">
      <c r="A56" s="33" t="s">
        <v>55</v>
      </c>
      <c r="B56" s="23">
        <v>831174.19700000004</v>
      </c>
      <c r="C56" s="23">
        <v>765103.39899999998</v>
      </c>
      <c r="D56" s="23">
        <f>D25</f>
        <v>66070.797999999995</v>
      </c>
      <c r="E56" s="23">
        <v>3058666.273</v>
      </c>
      <c r="F56" s="23">
        <v>2841285.5</v>
      </c>
      <c r="G56" s="23">
        <v>217380.77299999999</v>
      </c>
      <c r="H56" s="32">
        <f>B56*100/E56</f>
        <v>27.174399650497602</v>
      </c>
      <c r="I56" s="32">
        <v>26.928000000000001</v>
      </c>
      <c r="J56" s="32">
        <v>30.393999999999998</v>
      </c>
      <c r="K56" s="23">
        <v>827987.76500000001</v>
      </c>
      <c r="L56" s="23">
        <v>763635.47900000005</v>
      </c>
      <c r="M56" s="23">
        <v>64352.286</v>
      </c>
      <c r="N56" s="32">
        <f>B56*100/K56</f>
        <v>100.38484046923085</v>
      </c>
      <c r="O56" s="32">
        <v>100.19199999999999</v>
      </c>
      <c r="P56" s="32">
        <v>102.67</v>
      </c>
      <c r="Q56" s="23">
        <f>B56-K56</f>
        <v>3186.4320000000298</v>
      </c>
      <c r="R56" s="23">
        <v>1467.92</v>
      </c>
      <c r="S56" s="23">
        <v>1718.5119999999999</v>
      </c>
    </row>
  </sheetData>
  <mergeCells count="27">
    <mergeCell ref="Q15:Q16"/>
    <mergeCell ref="I15:J15"/>
    <mergeCell ref="K15:K16"/>
    <mergeCell ref="L15:M15"/>
    <mergeCell ref="N15:N16"/>
    <mergeCell ref="O15:P15"/>
    <mergeCell ref="A7:S7"/>
    <mergeCell ref="E9:G9"/>
    <mergeCell ref="A13:A16"/>
    <mergeCell ref="B13:D14"/>
    <mergeCell ref="E13:G14"/>
    <mergeCell ref="H13:J14"/>
    <mergeCell ref="K13:M14"/>
    <mergeCell ref="N13:P14"/>
    <mergeCell ref="Q13:S14"/>
    <mergeCell ref="R15:S15"/>
    <mergeCell ref="B8:S8"/>
    <mergeCell ref="B15:B16"/>
    <mergeCell ref="C15:D15"/>
    <mergeCell ref="E15:E16"/>
    <mergeCell ref="F15:G15"/>
    <mergeCell ref="H15:H16"/>
    <mergeCell ref="R1:S1"/>
    <mergeCell ref="R2:S2"/>
    <mergeCell ref="R3:S3"/>
    <mergeCell ref="A5:S5"/>
    <mergeCell ref="A6:S6"/>
  </mergeCells>
  <pageMargins left="0.11811023622047245" right="0.11811023622047245" top="0.15748031496062992" bottom="0.15748031496062992" header="0.31496062992125984" footer="0.31496062992125984"/>
  <pageSetup paperSize="9" scale="65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22 &lt;/Code&gt;&#10;  &lt;DocLink&gt;2653441&lt;/DocLink&gt;&#10;  &lt;DocName&gt;Анализ поступлений налоговых и неналоговых доходов в консолидированный бюджет Республики Алтай&lt;/DocName&gt;&#10;  &lt;VariantName&gt;0305322_01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F3AC63A-9CBA-44F2-97EC-BF315D7F7CD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PETENEVA-PC\Peteneva</dc:creator>
  <cp:lastModifiedBy>Peteneva</cp:lastModifiedBy>
  <cp:lastPrinted>2026-07-08T07:51:44Z</cp:lastPrinted>
  <dcterms:created xsi:type="dcterms:W3CDTF">2026-05-19T05:55:48Z</dcterms:created>
  <dcterms:modified xsi:type="dcterms:W3CDTF">2026-07-08T08:04:24Z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поступлений налоговых и неналоговых доходов в консолидированный бюджет Республики Алтай</vt:lpwstr>
  </property>
  <property fmtid="{D5CDD505-2E9C-101B-9397-08002B2CF9AE}" pid="3" name="Название отчета">
    <vt:lpwstr>0305322_012025(2).xlsx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psa</vt:lpwstr>
  </property>
  <property fmtid="{D5CDD505-2E9C-101B-9397-08002B2CF9AE}" pid="10" name="Шаблон">
    <vt:lpwstr>0305322_012025.xlt</vt:lpwstr>
  </property>
  <property fmtid="{D5CDD505-2E9C-101B-9397-08002B2CF9AE}" pid="11" name="Локальная база">
    <vt:lpwstr>не используется</vt:lpwstr>
  </property>
</Properties>
</file>