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Май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R41" i="2" l="1"/>
  <c r="S41" i="2"/>
  <c r="Q41" i="2"/>
  <c r="P41" i="2"/>
  <c r="N41" i="2"/>
  <c r="J41" i="2"/>
  <c r="H41" i="2"/>
  <c r="O19" i="2" l="1"/>
  <c r="P19" i="2"/>
  <c r="N19" i="2"/>
  <c r="I19" i="2"/>
  <c r="J19" i="2"/>
  <c r="H19" i="2"/>
  <c r="C19" i="2"/>
  <c r="D19" i="2"/>
  <c r="E19" i="2"/>
  <c r="F19" i="2"/>
  <c r="G19" i="2"/>
  <c r="K19" i="2"/>
  <c r="L19" i="2"/>
  <c r="M19" i="2"/>
  <c r="Q19" i="2"/>
  <c r="R19" i="2"/>
  <c r="S19" i="2"/>
  <c r="B19" i="2"/>
  <c r="O60" i="2"/>
  <c r="P60" i="2"/>
  <c r="N60" i="2"/>
  <c r="I60" i="2"/>
  <c r="J60" i="2"/>
  <c r="H60" i="2"/>
  <c r="R60" i="2"/>
  <c r="S60" i="2"/>
  <c r="Q60" i="2"/>
  <c r="K60" i="2"/>
  <c r="M60" i="2"/>
  <c r="E60" i="2"/>
  <c r="B60" i="2"/>
  <c r="G60" i="2"/>
  <c r="D60" i="2"/>
</calcChain>
</file>

<file path=xl/sharedStrings.xml><?xml version="1.0" encoding="utf-8"?>
<sst xmlns="http://schemas.openxmlformats.org/spreadsheetml/2006/main" count="258" uniqueCount="62">
  <si>
    <t>Анализ поступлений налоговых и неналоговых доходов в консолидированный бюджет Республики Алтай</t>
  </si>
  <si>
    <t>по состоянию на  1 июня 2024 г.</t>
  </si>
  <si>
    <t>Республика Алтай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</si>
  <si>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</si>
  <si>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</si>
  <si>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</si>
  <si>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</si>
  <si>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</si>
  <si>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</si>
  <si>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</si>
  <si>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</si>
  <si>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</si>
  <si>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</si>
  <si>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</si>
  <si>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</si>
  <si>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</si>
  <si>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</si>
  <si>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</si>
  <si>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</si>
  <si>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</si>
  <si>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</si>
  <si>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</si>
  <si>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</si>
  <si>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</si>
  <si>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</si>
  <si>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</si>
  <si>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</si>
  <si>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</si>
  <si>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</si>
  <si>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</si>
  <si>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</si>
  <si>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</si>
  <si>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</si>
  <si>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</si>
  <si>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</si>
  <si>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</si>
  <si>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</si>
  <si>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</si>
  <si>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</si>
  <si>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</si>
  <si>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</si>
  <si>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</si>
  <si>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</si>
  <si>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</si>
  <si>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</si>
  <si>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</si>
  <si>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</si>
  <si>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</si>
  <si>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</si>
  <si>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</si>
  <si>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</si>
  <si>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</si>
  <si>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</si>
  <si>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</si>
  <si>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</si>
  <si>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</si>
  <si>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</si>
  <si>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</si>
  <si>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НАЛОГОВЫЕ И НЕНАЛОГОВЫЕ ДОХОДЫ безх учета ДФ</t>
  </si>
  <si>
    <t>Источники формирования ДФ РА</t>
  </si>
  <si>
    <t>Налог на добычу полезных ископаемых</t>
  </si>
  <si>
    <t>Единица измерения:   тыс.руб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</si>
</sst>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_р_."/>
    <numFmt numFmtId="165" formatCode="#,##0.000"/>
    <numFmt numFmtId="166" formatCode="#,##0.0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6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8" fillId="0" borderId="1" xfId="16" applyNumberFormat="1" applyFont="1" applyProtection="1"/>
    <xf numFmtId="0" fontId="19" fillId="5" borderId="3" xfId="18" applyNumberFormat="1" applyFont="1" applyFill="1" applyProtection="1">
      <alignment horizontal="center" vertical="center" wrapText="1"/>
    </xf>
    <xf numFmtId="0" fontId="19" fillId="5" borderId="6" xfId="22" applyNumberFormat="1" applyFont="1" applyFill="1" applyProtection="1">
      <alignment horizontal="center" vertical="center" wrapText="1"/>
    </xf>
    <xf numFmtId="164" fontId="20" fillId="6" borderId="3" xfId="24" applyNumberFormat="1" applyFont="1" applyFill="1" applyProtection="1">
      <alignment vertical="top" wrapText="1"/>
    </xf>
    <xf numFmtId="165" fontId="20" fillId="6" borderId="3" xfId="26" applyNumberFormat="1" applyFont="1" applyFill="1" applyProtection="1">
      <alignment horizontal="right" shrinkToFit="1"/>
    </xf>
    <xf numFmtId="166" fontId="21" fillId="6" borderId="3" xfId="26" applyNumberFormat="1" applyFont="1" applyFill="1" applyProtection="1">
      <alignment horizontal="right" shrinkToFit="1"/>
    </xf>
    <xf numFmtId="165" fontId="22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164" fontId="23" fillId="7" borderId="3" xfId="24" applyNumberFormat="1" applyFont="1" applyFill="1" applyProtection="1">
      <alignment vertical="top" wrapText="1"/>
    </xf>
    <xf numFmtId="165" fontId="20" fillId="7" borderId="3" xfId="26" applyNumberFormat="1" applyFont="1" applyFill="1" applyProtection="1">
      <alignment horizontal="right" shrinkToFit="1"/>
    </xf>
    <xf numFmtId="166" fontId="24" fillId="3" borderId="3" xfId="26" applyNumberFormat="1" applyFont="1" applyProtection="1">
      <alignment horizontal="right" shrinkToFit="1"/>
    </xf>
    <xf numFmtId="164" fontId="20" fillId="6" borderId="3" xfId="27" applyNumberFormat="1" applyFont="1" applyFill="1" applyProtection="1">
      <alignment vertical="top" wrapText="1"/>
    </xf>
    <xf numFmtId="166" fontId="24" fillId="5" borderId="3" xfId="26" applyNumberFormat="1" applyFont="1" applyFill="1" applyProtection="1">
      <alignment horizontal="right" shrinkToFit="1"/>
    </xf>
    <xf numFmtId="164" fontId="20" fillId="6" borderId="3" xfId="29" applyNumberFormat="1" applyFont="1" applyFill="1" applyProtection="1">
      <alignment vertical="top" wrapText="1"/>
    </xf>
    <xf numFmtId="165" fontId="20" fillId="6" borderId="3" xfId="31" applyNumberFormat="1" applyFont="1" applyFill="1" applyProtection="1">
      <alignment horizontal="right" shrinkToFit="1"/>
    </xf>
    <xf numFmtId="166" fontId="21" fillId="5" borderId="3" xfId="35" applyNumberFormat="1" applyFont="1" applyFill="1" applyProtection="1">
      <alignment horizontal="right" shrinkToFit="1"/>
    </xf>
    <xf numFmtId="166" fontId="21" fillId="3" borderId="3" xfId="35" applyNumberFormat="1" applyFont="1" applyProtection="1">
      <alignment horizontal="right" shrinkToFit="1"/>
    </xf>
    <xf numFmtId="164" fontId="25" fillId="0" borderId="3" xfId="29" applyNumberFormat="1" applyFont="1" applyProtection="1">
      <alignment vertical="top" wrapText="1"/>
    </xf>
    <xf numFmtId="164" fontId="23" fillId="6" borderId="3" xfId="36" applyNumberFormat="1" applyFont="1" applyFill="1" applyProtection="1">
      <alignment vertical="top" wrapText="1"/>
    </xf>
    <xf numFmtId="164" fontId="26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0" fillId="0" borderId="0" xfId="0" applyFill="1" applyProtection="1">
      <protection locked="0"/>
    </xf>
    <xf numFmtId="164" fontId="26" fillId="0" borderId="3" xfId="39" applyNumberFormat="1" applyFont="1" applyProtection="1">
      <alignment vertical="top" wrapText="1"/>
    </xf>
    <xf numFmtId="165" fontId="0" fillId="0" borderId="0" xfId="0" applyNumberFormat="1" applyProtection="1">
      <protection locked="0"/>
    </xf>
    <xf numFmtId="164" fontId="26" fillId="0" borderId="3" xfId="29" applyNumberFormat="1" applyFont="1" applyProtection="1">
      <alignment vertical="top" wrapText="1"/>
    </xf>
    <xf numFmtId="164" fontId="26" fillId="0" borderId="3" xfId="40" applyNumberFormat="1" applyFont="1" applyProtection="1">
      <alignment horizontal="left" vertical="top" wrapText="1"/>
    </xf>
    <xf numFmtId="164" fontId="26" fillId="0" borderId="3" xfId="41" applyNumberFormat="1" applyFont="1" applyAlignment="1" applyProtection="1">
      <alignment horizontal="left" vertical="top" wrapText="1"/>
    </xf>
    <xf numFmtId="164" fontId="26" fillId="0" borderId="3" xfId="41" applyNumberFormat="1" applyFont="1" applyProtection="1">
      <alignment horizontal="left" vertical="top"/>
    </xf>
    <xf numFmtId="164" fontId="27" fillId="0" borderId="3" xfId="42" applyNumberFormat="1" applyFont="1" applyProtection="1">
      <alignment vertical="top" wrapText="1"/>
    </xf>
    <xf numFmtId="0" fontId="28" fillId="0" borderId="0" xfId="0" applyFont="1" applyProtection="1">
      <protection locked="0"/>
    </xf>
    <xf numFmtId="165" fontId="21" fillId="7" borderId="3" xfId="26" applyNumberFormat="1" applyFont="1" applyFill="1" applyProtection="1">
      <alignment horizontal="right" shrinkToFi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3" xfId="18" applyFont="1" applyFill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2" fontId="19" fillId="5" borderId="3" xfId="18" applyNumberFormat="1" applyFont="1" applyFill="1" applyProtection="1">
      <alignment horizontal="center" vertical="center" wrapText="1"/>
    </xf>
    <xf numFmtId="2" fontId="19" fillId="5" borderId="3" xfId="18" applyNumberFormat="1" applyFont="1" applyFill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tabSelected="1" topLeftCell="A15" zoomScaleNormal="100" zoomScaleSheetLayoutView="100" workbookViewId="0">
      <selection activeCell="A41" sqref="A41"/>
    </sheetView>
  </sheetViews>
  <sheetFormatPr defaultColWidth="31" defaultRowHeight="15" x14ac:dyDescent="0.25"/>
  <cols>
    <col min="1" max="1" width="32" style="1" customWidth="1"/>
    <col min="2" max="2" width="12.85546875" style="1" customWidth="1"/>
    <col min="3" max="3" width="11.5703125" style="1" customWidth="1"/>
    <col min="4" max="4" width="10.7109375" style="1" customWidth="1"/>
    <col min="5" max="5" width="12.5703125" style="1" customWidth="1"/>
    <col min="6" max="6" width="11.7109375" style="1" customWidth="1"/>
    <col min="7" max="7" width="11.28515625" style="1" customWidth="1"/>
    <col min="8" max="8" width="7.140625" style="49" customWidth="1"/>
    <col min="9" max="9" width="8" style="49" customWidth="1"/>
    <col min="10" max="10" width="5.7109375" style="49" customWidth="1"/>
    <col min="11" max="11" width="12.140625" style="1" customWidth="1"/>
    <col min="12" max="12" width="11.42578125" style="1" customWidth="1"/>
    <col min="13" max="13" width="11.140625" style="1" customWidth="1"/>
    <col min="14" max="14" width="7.42578125" style="1" customWidth="1"/>
    <col min="15" max="15" width="9" style="1" customWidth="1"/>
    <col min="16" max="16" width="6.7109375" style="1" customWidth="1"/>
    <col min="17" max="18" width="10.85546875" style="1" customWidth="1"/>
    <col min="19" max="19" width="10.28515625" style="1" customWidth="1"/>
    <col min="20" max="20" width="14.7109375" style="1" customWidth="1"/>
    <col min="21" max="21" width="14.140625" style="1" customWidth="1"/>
    <col min="22" max="22" width="13" style="1" customWidth="1"/>
    <col min="23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18"/>
      <c r="I1" s="18"/>
      <c r="J1" s="18"/>
      <c r="K1" s="3"/>
      <c r="L1" s="3"/>
      <c r="M1" s="3"/>
      <c r="N1" s="3"/>
      <c r="O1" s="4"/>
      <c r="P1" s="4"/>
      <c r="Q1" s="4"/>
      <c r="R1" s="63"/>
      <c r="S1" s="64"/>
    </row>
    <row r="2" spans="1:19" hidden="1" x14ac:dyDescent="0.25">
      <c r="A2" s="2"/>
      <c r="B2" s="3"/>
      <c r="C2" s="3"/>
      <c r="D2" s="3"/>
      <c r="E2" s="3"/>
      <c r="F2" s="3"/>
      <c r="G2" s="3"/>
      <c r="H2" s="18"/>
      <c r="I2" s="18"/>
      <c r="J2" s="18"/>
      <c r="K2" s="3"/>
      <c r="L2" s="3"/>
      <c r="M2" s="3"/>
      <c r="N2" s="3"/>
      <c r="O2" s="4"/>
      <c r="P2" s="4"/>
      <c r="Q2" s="4"/>
      <c r="R2" s="65"/>
      <c r="S2" s="66"/>
    </row>
    <row r="3" spans="1:19" ht="18.75" hidden="1" x14ac:dyDescent="0.3">
      <c r="A3" s="2"/>
      <c r="B3" s="6"/>
      <c r="C3" s="6"/>
      <c r="D3" s="6"/>
      <c r="E3" s="6"/>
      <c r="F3" s="6"/>
      <c r="G3" s="6"/>
      <c r="H3" s="19"/>
      <c r="I3" s="19"/>
      <c r="J3" s="19"/>
      <c r="K3" s="6"/>
      <c r="L3" s="6"/>
      <c r="M3" s="6"/>
      <c r="N3" s="6"/>
      <c r="O3" s="4"/>
      <c r="P3" s="4"/>
      <c r="Q3" s="4"/>
      <c r="R3" s="63"/>
      <c r="S3" s="64"/>
    </row>
    <row r="4" spans="1:19" ht="18.75" hidden="1" x14ac:dyDescent="0.3">
      <c r="A4" s="2"/>
      <c r="B4" s="6"/>
      <c r="C4" s="6"/>
      <c r="D4" s="6"/>
      <c r="E4" s="6"/>
      <c r="F4" s="6"/>
      <c r="G4" s="6"/>
      <c r="H4" s="19"/>
      <c r="I4" s="19"/>
      <c r="J4" s="19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</row>
    <row r="6" spans="1:19" ht="18.75" hidden="1" x14ac:dyDescent="0.3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</row>
    <row r="7" spans="1:19" ht="15.75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</row>
    <row r="8" spans="1:19" ht="15.75" hidden="1" x14ac:dyDescent="0.25">
      <c r="A8" s="7"/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19" x14ac:dyDescent="0.25">
      <c r="A9" s="8"/>
      <c r="B9" s="3"/>
      <c r="C9" s="3"/>
      <c r="D9" s="3"/>
      <c r="E9" s="59" t="s">
        <v>2</v>
      </c>
      <c r="F9" s="60"/>
      <c r="G9" s="60"/>
      <c r="H9" s="18"/>
      <c r="I9" s="18"/>
      <c r="J9" s="18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18"/>
      <c r="I10" s="18"/>
      <c r="J10" s="18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20" t="s">
        <v>61</v>
      </c>
      <c r="B11" s="3"/>
      <c r="C11" s="3"/>
      <c r="D11" s="3"/>
      <c r="E11" s="3"/>
      <c r="F11" s="3"/>
      <c r="G11" s="3"/>
      <c r="H11" s="18"/>
      <c r="I11" s="18"/>
      <c r="J11" s="18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9"/>
      <c r="B12" s="3"/>
      <c r="C12" s="3"/>
      <c r="D12" s="3"/>
      <c r="E12" s="3"/>
      <c r="F12" s="3"/>
      <c r="G12" s="3"/>
      <c r="H12" s="18"/>
      <c r="I12" s="18"/>
      <c r="J12" s="18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51" t="s">
        <v>3</v>
      </c>
      <c r="B13" s="51" t="s">
        <v>4</v>
      </c>
      <c r="C13" s="52"/>
      <c r="D13" s="52"/>
      <c r="E13" s="51" t="s">
        <v>5</v>
      </c>
      <c r="F13" s="52"/>
      <c r="G13" s="52"/>
      <c r="H13" s="61" t="s">
        <v>6</v>
      </c>
      <c r="I13" s="62"/>
      <c r="J13" s="62"/>
      <c r="K13" s="51" t="s">
        <v>7</v>
      </c>
      <c r="L13" s="52"/>
      <c r="M13" s="52"/>
      <c r="N13" s="51" t="s">
        <v>8</v>
      </c>
      <c r="O13" s="52"/>
      <c r="P13" s="52"/>
      <c r="Q13" s="51" t="s">
        <v>9</v>
      </c>
      <c r="R13" s="52"/>
      <c r="S13" s="52"/>
    </row>
    <row r="14" spans="1:19" x14ac:dyDescent="0.25">
      <c r="A14" s="52"/>
      <c r="B14" s="52"/>
      <c r="C14" s="52"/>
      <c r="D14" s="52"/>
      <c r="E14" s="52"/>
      <c r="F14" s="52"/>
      <c r="G14" s="52"/>
      <c r="H14" s="62"/>
      <c r="I14" s="62"/>
      <c r="J14" s="62"/>
      <c r="K14" s="52"/>
      <c r="L14" s="52"/>
      <c r="M14" s="52"/>
      <c r="N14" s="52"/>
      <c r="O14" s="52"/>
      <c r="P14" s="52"/>
      <c r="Q14" s="52"/>
      <c r="R14" s="52"/>
      <c r="S14" s="52"/>
    </row>
    <row r="15" spans="1:19" x14ac:dyDescent="0.25">
      <c r="A15" s="52"/>
      <c r="B15" s="51" t="s">
        <v>10</v>
      </c>
      <c r="C15" s="51" t="s">
        <v>11</v>
      </c>
      <c r="D15" s="52"/>
      <c r="E15" s="51" t="s">
        <v>10</v>
      </c>
      <c r="F15" s="51" t="s">
        <v>11</v>
      </c>
      <c r="G15" s="52"/>
      <c r="H15" s="55" t="s">
        <v>12</v>
      </c>
      <c r="I15" s="55" t="s">
        <v>11</v>
      </c>
      <c r="J15" s="56"/>
      <c r="K15" s="51" t="s">
        <v>12</v>
      </c>
      <c r="L15" s="51" t="s">
        <v>11</v>
      </c>
      <c r="M15" s="52"/>
      <c r="N15" s="51" t="s">
        <v>12</v>
      </c>
      <c r="O15" s="51" t="s">
        <v>11</v>
      </c>
      <c r="P15" s="52"/>
      <c r="Q15" s="51" t="s">
        <v>12</v>
      </c>
      <c r="R15" s="51" t="s">
        <v>11</v>
      </c>
      <c r="S15" s="52"/>
    </row>
    <row r="16" spans="1:19" ht="22.5" x14ac:dyDescent="0.25">
      <c r="A16" s="52"/>
      <c r="B16" s="52"/>
      <c r="C16" s="10" t="s">
        <v>13</v>
      </c>
      <c r="D16" s="10" t="s">
        <v>14</v>
      </c>
      <c r="E16" s="52"/>
      <c r="F16" s="10" t="s">
        <v>15</v>
      </c>
      <c r="G16" s="10" t="s">
        <v>14</v>
      </c>
      <c r="H16" s="56"/>
      <c r="I16" s="21" t="s">
        <v>13</v>
      </c>
      <c r="J16" s="21" t="s">
        <v>16</v>
      </c>
      <c r="K16" s="52"/>
      <c r="L16" s="10" t="s">
        <v>13</v>
      </c>
      <c r="M16" s="10" t="s">
        <v>16</v>
      </c>
      <c r="N16" s="52"/>
      <c r="O16" s="10" t="s">
        <v>13</v>
      </c>
      <c r="P16" s="10" t="s">
        <v>16</v>
      </c>
      <c r="Q16" s="52"/>
      <c r="R16" s="10" t="s">
        <v>13</v>
      </c>
      <c r="S16" s="10" t="s">
        <v>16</v>
      </c>
    </row>
    <row r="17" spans="1:22" hidden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22">
        <v>9</v>
      </c>
      <c r="I17" s="22">
        <v>10</v>
      </c>
      <c r="J17" s="22">
        <v>11</v>
      </c>
      <c r="K17" s="12">
        <v>12</v>
      </c>
      <c r="L17" s="12">
        <v>13</v>
      </c>
      <c r="M17" s="12">
        <v>14</v>
      </c>
      <c r="N17" s="12">
        <v>15</v>
      </c>
      <c r="O17" s="12">
        <v>16</v>
      </c>
      <c r="P17" s="12">
        <v>17</v>
      </c>
      <c r="Q17" s="12">
        <v>18</v>
      </c>
      <c r="R17" s="12">
        <v>19</v>
      </c>
      <c r="S17" s="12">
        <v>20</v>
      </c>
    </row>
    <row r="18" spans="1:22" s="27" customFormat="1" ht="24.75" customHeight="1" x14ac:dyDescent="0.25">
      <c r="A18" s="23" t="s">
        <v>17</v>
      </c>
      <c r="B18" s="24">
        <v>6463925.0470000003</v>
      </c>
      <c r="C18" s="24">
        <v>4658323.4529999997</v>
      </c>
      <c r="D18" s="24">
        <v>1805604.382</v>
      </c>
      <c r="E18" s="24">
        <v>15523680.037</v>
      </c>
      <c r="F18" s="24">
        <v>11351851.800000001</v>
      </c>
      <c r="G18" s="24">
        <v>4172266.2370000002</v>
      </c>
      <c r="H18" s="25">
        <v>41.639000000000003</v>
      </c>
      <c r="I18" s="25">
        <v>41.036000000000001</v>
      </c>
      <c r="J18" s="25">
        <v>43.276000000000003</v>
      </c>
      <c r="K18" s="24">
        <v>5319730.0029999996</v>
      </c>
      <c r="L18" s="24">
        <v>3418811.4210000001</v>
      </c>
      <c r="M18" s="24">
        <v>1901097.787</v>
      </c>
      <c r="N18" s="25">
        <v>121.509</v>
      </c>
      <c r="O18" s="25">
        <v>136.256</v>
      </c>
      <c r="P18" s="25">
        <v>94.977000000000004</v>
      </c>
      <c r="Q18" s="24">
        <v>1144195.044</v>
      </c>
      <c r="R18" s="24">
        <v>1239512.0319999999</v>
      </c>
      <c r="S18" s="24">
        <v>-95493.404999999999</v>
      </c>
      <c r="T18" s="26"/>
      <c r="U18" s="26"/>
      <c r="V18" s="26"/>
    </row>
    <row r="19" spans="1:22" s="27" customFormat="1" ht="24.75" customHeight="1" x14ac:dyDescent="0.25">
      <c r="A19" s="28" t="s">
        <v>58</v>
      </c>
      <c r="B19" s="29">
        <f>B18-B60</f>
        <v>4664639.25</v>
      </c>
      <c r="C19" s="29">
        <f t="shared" ref="C19:S19" si="0">C18-C60</f>
        <v>2934732.2989999996</v>
      </c>
      <c r="D19" s="29">
        <f t="shared" si="0"/>
        <v>1729909.7390000001</v>
      </c>
      <c r="E19" s="29">
        <f t="shared" si="0"/>
        <v>11248011.231000001</v>
      </c>
      <c r="F19" s="29">
        <f t="shared" si="0"/>
        <v>7249777.8000000007</v>
      </c>
      <c r="G19" s="29">
        <f t="shared" si="0"/>
        <v>3998671.4310000003</v>
      </c>
      <c r="H19" s="50">
        <f>B19*100/E19</f>
        <v>41.47079118434781</v>
      </c>
      <c r="I19" s="50">
        <f t="shared" ref="I19:J19" si="1">C19*100/F19</f>
        <v>40.480306844714598</v>
      </c>
      <c r="J19" s="50">
        <f t="shared" si="1"/>
        <v>43.262112650435469</v>
      </c>
      <c r="K19" s="29">
        <f t="shared" si="0"/>
        <v>3735494.4779999992</v>
      </c>
      <c r="L19" s="29">
        <f t="shared" si="0"/>
        <v>1903479.277</v>
      </c>
      <c r="M19" s="29">
        <f t="shared" si="0"/>
        <v>1832194.406</v>
      </c>
      <c r="N19" s="50">
        <f>B19*100/K19</f>
        <v>124.8734077234527</v>
      </c>
      <c r="O19" s="50">
        <f t="shared" ref="O19:P19" si="2">C19*100/L19</f>
        <v>154.17726551902985</v>
      </c>
      <c r="P19" s="50">
        <f t="shared" si="2"/>
        <v>94.417368229864579</v>
      </c>
      <c r="Q19" s="29">
        <f t="shared" si="0"/>
        <v>929144.77200000011</v>
      </c>
      <c r="R19" s="29">
        <f t="shared" si="0"/>
        <v>1031253.0219999999</v>
      </c>
      <c r="S19" s="29">
        <f t="shared" si="0"/>
        <v>-102284.667</v>
      </c>
    </row>
    <row r="20" spans="1:22" s="27" customFormat="1" x14ac:dyDescent="0.25">
      <c r="A20" s="31" t="s">
        <v>18</v>
      </c>
      <c r="B20" s="24">
        <v>5816509.4000000004</v>
      </c>
      <c r="C20" s="24">
        <v>4324716.1900000004</v>
      </c>
      <c r="D20" s="24">
        <v>1491793.21</v>
      </c>
      <c r="E20" s="24">
        <v>14271132.310000001</v>
      </c>
      <c r="F20" s="24">
        <v>10638395.800000001</v>
      </c>
      <c r="G20" s="24">
        <v>3632736.51</v>
      </c>
      <c r="H20" s="25">
        <v>40.756999999999998</v>
      </c>
      <c r="I20" s="25">
        <v>40.652000000000001</v>
      </c>
      <c r="J20" s="25">
        <v>41.064999999999998</v>
      </c>
      <c r="K20" s="24">
        <v>4697076.9000000004</v>
      </c>
      <c r="L20" s="24">
        <v>3171090.3</v>
      </c>
      <c r="M20" s="24">
        <v>1525986.59</v>
      </c>
      <c r="N20" s="25">
        <v>123.833</v>
      </c>
      <c r="O20" s="25">
        <v>136.37899999999999</v>
      </c>
      <c r="P20" s="25">
        <v>97.759</v>
      </c>
      <c r="Q20" s="24">
        <v>1119432.5</v>
      </c>
      <c r="R20" s="24">
        <v>1153625.8899999999</v>
      </c>
      <c r="S20" s="24">
        <v>-34193.379999999997</v>
      </c>
    </row>
    <row r="21" spans="1:22" x14ac:dyDescent="0.25">
      <c r="A21" s="14" t="s">
        <v>19</v>
      </c>
      <c r="B21" s="15">
        <v>675062.11699999997</v>
      </c>
      <c r="C21" s="15">
        <v>675062.11699999997</v>
      </c>
      <c r="D21" s="15" t="s">
        <v>20</v>
      </c>
      <c r="E21" s="15">
        <v>1878917.6</v>
      </c>
      <c r="F21" s="15">
        <v>1878917.6</v>
      </c>
      <c r="G21" s="15" t="s">
        <v>20</v>
      </c>
      <c r="H21" s="32">
        <v>35.927999999999997</v>
      </c>
      <c r="I21" s="32">
        <v>35.927999999999997</v>
      </c>
      <c r="J21" s="32" t="s">
        <v>20</v>
      </c>
      <c r="K21" s="15">
        <v>647621.745</v>
      </c>
      <c r="L21" s="15">
        <v>647621.745</v>
      </c>
      <c r="M21" s="15" t="s">
        <v>20</v>
      </c>
      <c r="N21" s="30">
        <v>104.23699999999999</v>
      </c>
      <c r="O21" s="30">
        <v>104.23699999999999</v>
      </c>
      <c r="P21" s="30" t="s">
        <v>20</v>
      </c>
      <c r="Q21" s="15">
        <v>27440.371999999999</v>
      </c>
      <c r="R21" s="15">
        <v>27440.371999999999</v>
      </c>
      <c r="S21" s="15" t="s">
        <v>20</v>
      </c>
    </row>
    <row r="22" spans="1:22" x14ac:dyDescent="0.25">
      <c r="A22" s="14" t="s">
        <v>21</v>
      </c>
      <c r="B22" s="15">
        <v>1992166.7279999999</v>
      </c>
      <c r="C22" s="15">
        <v>1143227.9380000001</v>
      </c>
      <c r="D22" s="15">
        <v>848938.79099999997</v>
      </c>
      <c r="E22" s="15">
        <v>5690775.0899999999</v>
      </c>
      <c r="F22" s="15">
        <v>3335001</v>
      </c>
      <c r="G22" s="15">
        <v>2355774.09</v>
      </c>
      <c r="H22" s="32">
        <v>35.006999999999998</v>
      </c>
      <c r="I22" s="32">
        <v>34.28</v>
      </c>
      <c r="J22" s="32">
        <v>36.036999999999999</v>
      </c>
      <c r="K22" s="15">
        <v>1511633.9609999999</v>
      </c>
      <c r="L22" s="15">
        <v>852561.78099999996</v>
      </c>
      <c r="M22" s="15">
        <v>659072.18000000005</v>
      </c>
      <c r="N22" s="30">
        <v>131.78899999999999</v>
      </c>
      <c r="O22" s="30">
        <v>134.09299999999999</v>
      </c>
      <c r="P22" s="30">
        <v>128.80799999999999</v>
      </c>
      <c r="Q22" s="15">
        <v>480532.76699999999</v>
      </c>
      <c r="R22" s="15">
        <v>290666.15700000001</v>
      </c>
      <c r="S22" s="15">
        <v>189866.611</v>
      </c>
    </row>
    <row r="23" spans="1:22" ht="24" x14ac:dyDescent="0.25">
      <c r="A23" s="33" t="s">
        <v>22</v>
      </c>
      <c r="B23" s="34">
        <v>1760725.62</v>
      </c>
      <c r="C23" s="34">
        <v>1685030.977</v>
      </c>
      <c r="D23" s="34">
        <v>75694.642999999996</v>
      </c>
      <c r="E23" s="34">
        <v>4064122.8059999999</v>
      </c>
      <c r="F23" s="34">
        <v>3890528</v>
      </c>
      <c r="G23" s="34">
        <v>173594.80600000001</v>
      </c>
      <c r="H23" s="25">
        <v>43.323999999999998</v>
      </c>
      <c r="I23" s="25">
        <v>43.311</v>
      </c>
      <c r="J23" s="25">
        <v>43.603999999999999</v>
      </c>
      <c r="K23" s="34">
        <v>1565280.5430000001</v>
      </c>
      <c r="L23" s="34">
        <v>1496377.162</v>
      </c>
      <c r="M23" s="34">
        <v>68903.380999999994</v>
      </c>
      <c r="N23" s="25">
        <v>112.486</v>
      </c>
      <c r="O23" s="25">
        <v>112.607</v>
      </c>
      <c r="P23" s="25">
        <v>109.85599999999999</v>
      </c>
      <c r="Q23" s="34">
        <v>195445.07699999999</v>
      </c>
      <c r="R23" s="34">
        <v>188653.815</v>
      </c>
      <c r="S23" s="34">
        <v>6791.2619999999997</v>
      </c>
    </row>
    <row r="24" spans="1:22" s="27" customFormat="1" x14ac:dyDescent="0.25">
      <c r="A24" s="16" t="s">
        <v>23</v>
      </c>
      <c r="B24" s="13">
        <v>1671595.81</v>
      </c>
      <c r="C24" s="13">
        <v>1595901.1669999999</v>
      </c>
      <c r="D24" s="13">
        <v>75694.642999999996</v>
      </c>
      <c r="E24" s="13">
        <v>3833566.8059999999</v>
      </c>
      <c r="F24" s="13">
        <v>3659972</v>
      </c>
      <c r="G24" s="13">
        <v>173594.80600000001</v>
      </c>
      <c r="H24" s="32">
        <v>43.603999999999999</v>
      </c>
      <c r="I24" s="32">
        <v>43.603999999999999</v>
      </c>
      <c r="J24" s="32">
        <v>43.603999999999999</v>
      </c>
      <c r="K24" s="13">
        <v>1481566.976</v>
      </c>
      <c r="L24" s="13">
        <v>1412663.595</v>
      </c>
      <c r="M24" s="13">
        <v>68903.380999999994</v>
      </c>
      <c r="N24" s="30">
        <v>112.82599999999999</v>
      </c>
      <c r="O24" s="30">
        <v>112.971</v>
      </c>
      <c r="P24" s="30">
        <v>109.85599999999999</v>
      </c>
      <c r="Q24" s="13">
        <v>190028.834</v>
      </c>
      <c r="R24" s="13">
        <v>183237.57199999999</v>
      </c>
      <c r="S24" s="13">
        <v>6791.2619999999997</v>
      </c>
    </row>
    <row r="25" spans="1:22" ht="24" x14ac:dyDescent="0.25">
      <c r="A25" s="16" t="s">
        <v>24</v>
      </c>
      <c r="B25" s="13">
        <v>504630.51299999998</v>
      </c>
      <c r="C25" s="13">
        <v>428935.87</v>
      </c>
      <c r="D25" s="13">
        <v>75694.642999999996</v>
      </c>
      <c r="E25" s="13">
        <v>1157297.8060000001</v>
      </c>
      <c r="F25" s="13">
        <v>983703</v>
      </c>
      <c r="G25" s="13">
        <v>173594.80600000001</v>
      </c>
      <c r="H25" s="32">
        <v>43.603999999999999</v>
      </c>
      <c r="I25" s="32">
        <v>43.603999999999999</v>
      </c>
      <c r="J25" s="32">
        <v>43.603999999999999</v>
      </c>
      <c r="K25" s="13">
        <v>459355.875</v>
      </c>
      <c r="L25" s="13">
        <v>390452.49300000002</v>
      </c>
      <c r="M25" s="13">
        <v>68903.380999999994</v>
      </c>
      <c r="N25" s="30">
        <v>109.85599999999999</v>
      </c>
      <c r="O25" s="30">
        <v>109.85599999999999</v>
      </c>
      <c r="P25" s="30">
        <v>109.85599999999999</v>
      </c>
      <c r="Q25" s="13">
        <v>45274.637999999999</v>
      </c>
      <c r="R25" s="13">
        <v>38483.377</v>
      </c>
      <c r="S25" s="13">
        <v>6791.2619999999997</v>
      </c>
    </row>
    <row r="26" spans="1:22" x14ac:dyDescent="0.25">
      <c r="A26" s="16" t="s">
        <v>25</v>
      </c>
      <c r="B26" s="13">
        <v>1166965.297</v>
      </c>
      <c r="C26" s="13">
        <v>1166965.297</v>
      </c>
      <c r="D26" s="13" t="s">
        <v>20</v>
      </c>
      <c r="E26" s="13">
        <v>2676269</v>
      </c>
      <c r="F26" s="13">
        <v>2676269</v>
      </c>
      <c r="G26" s="13" t="s">
        <v>20</v>
      </c>
      <c r="H26" s="32">
        <v>43.603999999999999</v>
      </c>
      <c r="I26" s="32">
        <v>43.603999999999999</v>
      </c>
      <c r="J26" s="32" t="s">
        <v>20</v>
      </c>
      <c r="K26" s="13">
        <v>1022211.101</v>
      </c>
      <c r="L26" s="13">
        <v>1022211.101</v>
      </c>
      <c r="M26" s="13" t="s">
        <v>20</v>
      </c>
      <c r="N26" s="30">
        <v>114.161</v>
      </c>
      <c r="O26" s="30">
        <v>114.161</v>
      </c>
      <c r="P26" s="30" t="s">
        <v>20</v>
      </c>
      <c r="Q26" s="13">
        <v>144754.196</v>
      </c>
      <c r="R26" s="13">
        <v>144754.196</v>
      </c>
      <c r="S26" s="13" t="s">
        <v>20</v>
      </c>
    </row>
    <row r="27" spans="1:22" x14ac:dyDescent="0.25">
      <c r="A27" s="16" t="s">
        <v>26</v>
      </c>
      <c r="B27" s="13">
        <v>89129.81</v>
      </c>
      <c r="C27" s="13">
        <v>89129.81</v>
      </c>
      <c r="D27" s="13" t="s">
        <v>20</v>
      </c>
      <c r="E27" s="13">
        <v>230556</v>
      </c>
      <c r="F27" s="13">
        <v>230556</v>
      </c>
      <c r="G27" s="13" t="s">
        <v>20</v>
      </c>
      <c r="H27" s="32">
        <v>38.658999999999999</v>
      </c>
      <c r="I27" s="32">
        <v>38.658999999999999</v>
      </c>
      <c r="J27" s="32" t="s">
        <v>20</v>
      </c>
      <c r="K27" s="13">
        <v>83713.566999999995</v>
      </c>
      <c r="L27" s="13">
        <v>83713.566999999995</v>
      </c>
      <c r="M27" s="13" t="s">
        <v>20</v>
      </c>
      <c r="N27" s="30">
        <v>106.47</v>
      </c>
      <c r="O27" s="30">
        <v>106.47</v>
      </c>
      <c r="P27" s="30" t="s">
        <v>20</v>
      </c>
      <c r="Q27" s="13">
        <v>5416.2430000000004</v>
      </c>
      <c r="R27" s="13">
        <v>5416.2430000000004</v>
      </c>
      <c r="S27" s="13" t="s">
        <v>20</v>
      </c>
    </row>
    <row r="28" spans="1:22" ht="24" x14ac:dyDescent="0.25">
      <c r="A28" s="33" t="s">
        <v>27</v>
      </c>
      <c r="B28" s="34">
        <v>843434.35499999998</v>
      </c>
      <c r="C28" s="34">
        <v>597970.83900000004</v>
      </c>
      <c r="D28" s="34">
        <v>245463.516</v>
      </c>
      <c r="E28" s="34">
        <v>1277520.2890000001</v>
      </c>
      <c r="F28" s="34">
        <v>938028</v>
      </c>
      <c r="G28" s="34">
        <v>339492.28899999999</v>
      </c>
      <c r="H28" s="25">
        <v>66.021000000000001</v>
      </c>
      <c r="I28" s="25">
        <v>63.747999999999998</v>
      </c>
      <c r="J28" s="25">
        <v>72.302999999999997</v>
      </c>
      <c r="K28" s="34">
        <v>585796.46600000001</v>
      </c>
      <c r="L28" s="34">
        <v>11490.848</v>
      </c>
      <c r="M28" s="34">
        <v>574305.61800000002</v>
      </c>
      <c r="N28" s="25">
        <v>143.98099999999999</v>
      </c>
      <c r="O28" s="25">
        <v>5203.8879999999999</v>
      </c>
      <c r="P28" s="25">
        <v>42.741</v>
      </c>
      <c r="Q28" s="34">
        <v>257637.889</v>
      </c>
      <c r="R28" s="34">
        <v>586479.99100000004</v>
      </c>
      <c r="S28" s="34">
        <v>-328842.10200000001</v>
      </c>
    </row>
    <row r="29" spans="1:22" s="27" customFormat="1" ht="24" customHeight="1" x14ac:dyDescent="0.25">
      <c r="A29" s="14" t="s">
        <v>28</v>
      </c>
      <c r="B29" s="15">
        <v>756924.51199999999</v>
      </c>
      <c r="C29" s="15">
        <v>576122.04799999995</v>
      </c>
      <c r="D29" s="15">
        <v>180802.46400000001</v>
      </c>
      <c r="E29" s="15">
        <v>1173463.3999999999</v>
      </c>
      <c r="F29" s="15">
        <v>897468</v>
      </c>
      <c r="G29" s="15">
        <v>275995.40000000002</v>
      </c>
      <c r="H29" s="32">
        <v>64.503</v>
      </c>
      <c r="I29" s="32">
        <v>64.194000000000003</v>
      </c>
      <c r="J29" s="32">
        <v>65.509</v>
      </c>
      <c r="K29" s="15">
        <v>543435.36699999997</v>
      </c>
      <c r="L29" s="15" t="s">
        <v>20</v>
      </c>
      <c r="M29" s="15">
        <v>543435.36699999997</v>
      </c>
      <c r="N29" s="30">
        <v>139.285</v>
      </c>
      <c r="O29" s="30" t="s">
        <v>20</v>
      </c>
      <c r="P29" s="30">
        <v>33.270000000000003</v>
      </c>
      <c r="Q29" s="15">
        <v>213489.14499999999</v>
      </c>
      <c r="R29" s="15">
        <v>576122.04799999995</v>
      </c>
      <c r="S29" s="15">
        <v>-362632.90299999999</v>
      </c>
    </row>
    <row r="30" spans="1:22" ht="24" x14ac:dyDescent="0.25">
      <c r="A30" s="14" t="s">
        <v>29</v>
      </c>
      <c r="B30" s="15">
        <v>182.089</v>
      </c>
      <c r="C30" s="15" t="s">
        <v>20</v>
      </c>
      <c r="D30" s="15">
        <v>182.089</v>
      </c>
      <c r="E30" s="15">
        <v>57.6</v>
      </c>
      <c r="F30" s="15" t="s">
        <v>20</v>
      </c>
      <c r="G30" s="15">
        <v>57.6</v>
      </c>
      <c r="H30" s="32">
        <v>316.12700000000001</v>
      </c>
      <c r="I30" s="32" t="s">
        <v>20</v>
      </c>
      <c r="J30" s="32">
        <v>316.12700000000001</v>
      </c>
      <c r="K30" s="15">
        <v>-12.391</v>
      </c>
      <c r="L30" s="15" t="s">
        <v>20</v>
      </c>
      <c r="M30" s="15">
        <v>-12.391</v>
      </c>
      <c r="N30" s="30">
        <v>-1469.5260000000001</v>
      </c>
      <c r="O30" s="30" t="s">
        <v>20</v>
      </c>
      <c r="P30" s="30">
        <v>-1469.5260000000001</v>
      </c>
      <c r="Q30" s="15">
        <v>194.48</v>
      </c>
      <c r="R30" s="15" t="s">
        <v>20</v>
      </c>
      <c r="S30" s="15">
        <v>194.48</v>
      </c>
    </row>
    <row r="31" spans="1:22" x14ac:dyDescent="0.25">
      <c r="A31" s="14" t="s">
        <v>30</v>
      </c>
      <c r="B31" s="17">
        <v>6119.07</v>
      </c>
      <c r="C31" s="17" t="s">
        <v>20</v>
      </c>
      <c r="D31" s="17">
        <v>6119.07</v>
      </c>
      <c r="E31" s="17">
        <v>8472.67</v>
      </c>
      <c r="F31" s="17" t="s">
        <v>20</v>
      </c>
      <c r="G31" s="17">
        <v>8472.67</v>
      </c>
      <c r="H31" s="35">
        <v>72.221000000000004</v>
      </c>
      <c r="I31" s="35" t="s">
        <v>20</v>
      </c>
      <c r="J31" s="35">
        <v>72.221000000000004</v>
      </c>
      <c r="K31" s="17">
        <v>6220.8630000000003</v>
      </c>
      <c r="L31" s="17" t="s">
        <v>20</v>
      </c>
      <c r="M31" s="17">
        <v>6220.8630000000003</v>
      </c>
      <c r="N31" s="36">
        <v>98.364000000000004</v>
      </c>
      <c r="O31" s="36" t="s">
        <v>20</v>
      </c>
      <c r="P31" s="36">
        <v>98.364000000000004</v>
      </c>
      <c r="Q31" s="17">
        <v>-101.79300000000001</v>
      </c>
      <c r="R31" s="17" t="s">
        <v>20</v>
      </c>
      <c r="S31" s="17">
        <v>-101.79300000000001</v>
      </c>
    </row>
    <row r="32" spans="1:22" ht="24" x14ac:dyDescent="0.25">
      <c r="A32" s="14" t="s">
        <v>31</v>
      </c>
      <c r="B32" s="15">
        <v>58359.892999999996</v>
      </c>
      <c r="C32" s="15" t="s">
        <v>20</v>
      </c>
      <c r="D32" s="15">
        <v>58359.892999999996</v>
      </c>
      <c r="E32" s="15">
        <v>54966.618999999999</v>
      </c>
      <c r="F32" s="15" t="s">
        <v>20</v>
      </c>
      <c r="G32" s="15">
        <v>54966.618999999999</v>
      </c>
      <c r="H32" s="32">
        <v>106.173</v>
      </c>
      <c r="I32" s="32" t="s">
        <v>20</v>
      </c>
      <c r="J32" s="32">
        <v>106.173</v>
      </c>
      <c r="K32" s="15">
        <v>24661.778999999999</v>
      </c>
      <c r="L32" s="15" t="s">
        <v>20</v>
      </c>
      <c r="M32" s="15">
        <v>24661.778999999999</v>
      </c>
      <c r="N32" s="30">
        <v>236.64099999999999</v>
      </c>
      <c r="O32" s="30" t="s">
        <v>20</v>
      </c>
      <c r="P32" s="30">
        <v>236.64099999999999</v>
      </c>
      <c r="Q32" s="15">
        <v>33698.114000000001</v>
      </c>
      <c r="R32" s="15" t="s">
        <v>20</v>
      </c>
      <c r="S32" s="15">
        <v>33698.114000000001</v>
      </c>
    </row>
    <row r="33" spans="1:19" x14ac:dyDescent="0.25">
      <c r="A33" s="14" t="s">
        <v>32</v>
      </c>
      <c r="B33" s="15">
        <v>21848.791000000001</v>
      </c>
      <c r="C33" s="15">
        <v>21848.791000000001</v>
      </c>
      <c r="D33" s="15" t="s">
        <v>20</v>
      </c>
      <c r="E33" s="15">
        <v>40560</v>
      </c>
      <c r="F33" s="15">
        <v>40560</v>
      </c>
      <c r="G33" s="15" t="s">
        <v>20</v>
      </c>
      <c r="H33" s="32">
        <v>53.868000000000002</v>
      </c>
      <c r="I33" s="32">
        <v>53.868000000000002</v>
      </c>
      <c r="J33" s="32" t="s">
        <v>20</v>
      </c>
      <c r="K33" s="15">
        <v>11490.848</v>
      </c>
      <c r="L33" s="15">
        <v>11490.848</v>
      </c>
      <c r="M33" s="15" t="s">
        <v>20</v>
      </c>
      <c r="N33" s="30">
        <v>190.14099999999999</v>
      </c>
      <c r="O33" s="30">
        <v>190.14099999999999</v>
      </c>
      <c r="P33" s="30" t="s">
        <v>20</v>
      </c>
      <c r="Q33" s="15">
        <v>10357.942999999999</v>
      </c>
      <c r="R33" s="15">
        <v>10357.942999999999</v>
      </c>
      <c r="S33" s="15" t="s">
        <v>20</v>
      </c>
    </row>
    <row r="34" spans="1:19" x14ac:dyDescent="0.25">
      <c r="A34" s="33" t="s">
        <v>33</v>
      </c>
      <c r="B34" s="34">
        <v>455326.34299999999</v>
      </c>
      <c r="C34" s="34">
        <v>211117.628</v>
      </c>
      <c r="D34" s="34">
        <v>244208.715</v>
      </c>
      <c r="E34" s="34">
        <v>1157647.32</v>
      </c>
      <c r="F34" s="34">
        <v>564061</v>
      </c>
      <c r="G34" s="34">
        <v>593586.31999999995</v>
      </c>
      <c r="H34" s="25">
        <v>39.332000000000001</v>
      </c>
      <c r="I34" s="25">
        <v>37.427999999999997</v>
      </c>
      <c r="J34" s="25">
        <v>41.140999999999998</v>
      </c>
      <c r="K34" s="34">
        <v>313034.13299999997</v>
      </c>
      <c r="L34" s="34">
        <v>150566.74900000001</v>
      </c>
      <c r="M34" s="34">
        <v>162467.38399999999</v>
      </c>
      <c r="N34" s="25">
        <v>145.45599999999999</v>
      </c>
      <c r="O34" s="25">
        <v>140.215</v>
      </c>
      <c r="P34" s="25">
        <v>150.31200000000001</v>
      </c>
      <c r="Q34" s="34">
        <v>142292.21</v>
      </c>
      <c r="R34" s="34">
        <v>60550.879000000001</v>
      </c>
      <c r="S34" s="34">
        <v>81741.331000000006</v>
      </c>
    </row>
    <row r="35" spans="1:19" s="27" customFormat="1" x14ac:dyDescent="0.25">
      <c r="A35" s="14" t="s">
        <v>34</v>
      </c>
      <c r="B35" s="15">
        <v>6333.62</v>
      </c>
      <c r="C35" s="15" t="s">
        <v>20</v>
      </c>
      <c r="D35" s="15">
        <v>6333.62</v>
      </c>
      <c r="E35" s="15">
        <v>83371.789999999994</v>
      </c>
      <c r="F35" s="15" t="s">
        <v>20</v>
      </c>
      <c r="G35" s="15">
        <v>83371.789999999994</v>
      </c>
      <c r="H35" s="32">
        <v>7.5970000000000004</v>
      </c>
      <c r="I35" s="32" t="s">
        <v>20</v>
      </c>
      <c r="J35" s="32">
        <v>7.5970000000000004</v>
      </c>
      <c r="K35" s="15">
        <v>4515.049</v>
      </c>
      <c r="L35" s="15" t="s">
        <v>20</v>
      </c>
      <c r="M35" s="15">
        <v>4515.049</v>
      </c>
      <c r="N35" s="30">
        <v>140.27799999999999</v>
      </c>
      <c r="O35" s="30" t="s">
        <v>20</v>
      </c>
      <c r="P35" s="30">
        <v>140.27799999999999</v>
      </c>
      <c r="Q35" s="15">
        <v>1818.5709999999999</v>
      </c>
      <c r="R35" s="15" t="s">
        <v>20</v>
      </c>
      <c r="S35" s="15">
        <v>1818.5709999999999</v>
      </c>
    </row>
    <row r="36" spans="1:19" x14ac:dyDescent="0.25">
      <c r="A36" s="14" t="s">
        <v>35</v>
      </c>
      <c r="B36" s="17">
        <v>339581.65</v>
      </c>
      <c r="C36" s="17">
        <v>169790.82500000001</v>
      </c>
      <c r="D36" s="17">
        <v>169790.82500000001</v>
      </c>
      <c r="E36" s="17">
        <v>679247.03</v>
      </c>
      <c r="F36" s="17">
        <v>349661</v>
      </c>
      <c r="G36" s="17">
        <v>329586.03000000003</v>
      </c>
      <c r="H36" s="35">
        <v>49.994</v>
      </c>
      <c r="I36" s="35">
        <v>48.558999999999997</v>
      </c>
      <c r="J36" s="35">
        <v>51.515999999999998</v>
      </c>
      <c r="K36" s="17">
        <v>248485.22200000001</v>
      </c>
      <c r="L36" s="17">
        <v>124242.611</v>
      </c>
      <c r="M36" s="17">
        <v>124242.611</v>
      </c>
      <c r="N36" s="36">
        <v>136.661</v>
      </c>
      <c r="O36" s="36">
        <v>136.661</v>
      </c>
      <c r="P36" s="36">
        <v>136.661</v>
      </c>
      <c r="Q36" s="17">
        <v>91096.428</v>
      </c>
      <c r="R36" s="17">
        <v>45548.214</v>
      </c>
      <c r="S36" s="17">
        <v>45548.214</v>
      </c>
    </row>
    <row r="37" spans="1:19" x14ac:dyDescent="0.25">
      <c r="A37" s="14" t="s">
        <v>36</v>
      </c>
      <c r="B37" s="15">
        <v>41326.803</v>
      </c>
      <c r="C37" s="15">
        <v>41326.803</v>
      </c>
      <c r="D37" s="15" t="s">
        <v>20</v>
      </c>
      <c r="E37" s="15">
        <v>214400</v>
      </c>
      <c r="F37" s="15">
        <v>214400</v>
      </c>
      <c r="G37" s="15" t="s">
        <v>20</v>
      </c>
      <c r="H37" s="32">
        <v>19.276</v>
      </c>
      <c r="I37" s="32">
        <v>19.276</v>
      </c>
      <c r="J37" s="32" t="s">
        <v>20</v>
      </c>
      <c r="K37" s="15">
        <v>26324.138999999999</v>
      </c>
      <c r="L37" s="15">
        <v>26324.138999999999</v>
      </c>
      <c r="M37" s="15" t="s">
        <v>20</v>
      </c>
      <c r="N37" s="30">
        <v>156.99199999999999</v>
      </c>
      <c r="O37" s="30">
        <v>156.99199999999999</v>
      </c>
      <c r="P37" s="30" t="s">
        <v>20</v>
      </c>
      <c r="Q37" s="15">
        <v>15002.664000000001</v>
      </c>
      <c r="R37" s="15">
        <v>15002.664000000001</v>
      </c>
      <c r="S37" s="15" t="s">
        <v>20</v>
      </c>
    </row>
    <row r="38" spans="1:19" x14ac:dyDescent="0.25">
      <c r="A38" s="14" t="s">
        <v>37</v>
      </c>
      <c r="B38" s="15" t="s">
        <v>20</v>
      </c>
      <c r="C38" s="15" t="s">
        <v>20</v>
      </c>
      <c r="D38" s="15" t="s">
        <v>20</v>
      </c>
      <c r="E38" s="15" t="s">
        <v>20</v>
      </c>
      <c r="F38" s="15" t="s">
        <v>20</v>
      </c>
      <c r="G38" s="15" t="s">
        <v>20</v>
      </c>
      <c r="H38" s="32" t="s">
        <v>20</v>
      </c>
      <c r="I38" s="32" t="s">
        <v>20</v>
      </c>
      <c r="J38" s="32" t="s">
        <v>20</v>
      </c>
      <c r="K38" s="15">
        <v>-4</v>
      </c>
      <c r="L38" s="15" t="s">
        <v>20</v>
      </c>
      <c r="M38" s="15">
        <v>-4</v>
      </c>
      <c r="N38" s="30" t="s">
        <v>20</v>
      </c>
      <c r="O38" s="30" t="s">
        <v>20</v>
      </c>
      <c r="P38" s="30" t="s">
        <v>20</v>
      </c>
      <c r="Q38" s="15">
        <v>4</v>
      </c>
      <c r="R38" s="15" t="s">
        <v>20</v>
      </c>
      <c r="S38" s="15">
        <v>4</v>
      </c>
    </row>
    <row r="39" spans="1:19" x14ac:dyDescent="0.25">
      <c r="A39" s="14" t="s">
        <v>38</v>
      </c>
      <c r="B39" s="15">
        <v>68084.27</v>
      </c>
      <c r="C39" s="15" t="s">
        <v>20</v>
      </c>
      <c r="D39" s="15">
        <v>68084.27</v>
      </c>
      <c r="E39" s="15">
        <v>180628.5</v>
      </c>
      <c r="F39" s="15" t="s">
        <v>20</v>
      </c>
      <c r="G39" s="15">
        <v>180628.5</v>
      </c>
      <c r="H39" s="32">
        <v>37.692999999999998</v>
      </c>
      <c r="I39" s="32" t="s">
        <v>20</v>
      </c>
      <c r="J39" s="32">
        <v>37.692999999999998</v>
      </c>
      <c r="K39" s="15">
        <v>33713.724000000002</v>
      </c>
      <c r="L39" s="15" t="s">
        <v>20</v>
      </c>
      <c r="M39" s="15">
        <v>33713.724000000002</v>
      </c>
      <c r="N39" s="30">
        <v>201.94800000000001</v>
      </c>
      <c r="O39" s="30" t="s">
        <v>20</v>
      </c>
      <c r="P39" s="30">
        <v>201.94800000000001</v>
      </c>
      <c r="Q39" s="15">
        <v>34370.546000000002</v>
      </c>
      <c r="R39" s="15" t="s">
        <v>20</v>
      </c>
      <c r="S39" s="15">
        <v>34370.546000000002</v>
      </c>
    </row>
    <row r="40" spans="1:19" ht="24.75" x14ac:dyDescent="0.25">
      <c r="A40" s="37" t="s">
        <v>39</v>
      </c>
      <c r="B40" s="15">
        <v>58888.288999999997</v>
      </c>
      <c r="C40" s="15">
        <v>-1.2</v>
      </c>
      <c r="D40" s="15">
        <v>58889.489000000001</v>
      </c>
      <c r="E40" s="15">
        <v>127247.4</v>
      </c>
      <c r="F40" s="15" t="s">
        <v>20</v>
      </c>
      <c r="G40" s="15">
        <v>127247.4</v>
      </c>
      <c r="H40" s="32">
        <v>46.279000000000003</v>
      </c>
      <c r="I40" s="32" t="s">
        <v>20</v>
      </c>
      <c r="J40" s="32">
        <v>46.28</v>
      </c>
      <c r="K40" s="15">
        <v>44932.294000000002</v>
      </c>
      <c r="L40" s="15" t="s">
        <v>20</v>
      </c>
      <c r="M40" s="15">
        <v>44932.294000000002</v>
      </c>
      <c r="N40" s="30">
        <v>131.06</v>
      </c>
      <c r="O40" s="30" t="s">
        <v>20</v>
      </c>
      <c r="P40" s="30">
        <v>131.06299999999999</v>
      </c>
      <c r="Q40" s="15">
        <v>13955.995000000001</v>
      </c>
      <c r="R40" s="15">
        <v>-1.2</v>
      </c>
      <c r="S40" s="15">
        <v>13957.195</v>
      </c>
    </row>
    <row r="41" spans="1:19" x14ac:dyDescent="0.25">
      <c r="A41" s="37" t="s">
        <v>60</v>
      </c>
      <c r="B41" s="15">
        <v>57683.298999999999</v>
      </c>
      <c r="C41" s="15"/>
      <c r="D41" s="15">
        <v>57683.298999999999</v>
      </c>
      <c r="E41" s="15">
        <v>124632.42</v>
      </c>
      <c r="F41" s="15"/>
      <c r="G41" s="15">
        <v>124632.42</v>
      </c>
      <c r="H41" s="32">
        <f>B41*100/E41</f>
        <v>46.282740076779383</v>
      </c>
      <c r="I41" s="32"/>
      <c r="J41" s="32">
        <f t="shared" ref="I41:J41" si="3">D41*100/G41</f>
        <v>46.282740076779383</v>
      </c>
      <c r="K41" s="15">
        <v>44342.449000000001</v>
      </c>
      <c r="L41" s="15"/>
      <c r="M41" s="15">
        <v>44342.449000000001</v>
      </c>
      <c r="N41" s="30">
        <f>B41*100/K41</f>
        <v>130.08595668678561</v>
      </c>
      <c r="O41" s="30"/>
      <c r="P41" s="30">
        <f t="shared" ref="O41:P41" si="4">D41*100/M41</f>
        <v>130.08595668678561</v>
      </c>
      <c r="Q41" s="15">
        <f>B41-K41</f>
        <v>13340.849999999999</v>
      </c>
      <c r="R41" s="15">
        <f t="shared" ref="R41:S41" si="5">C41-L41</f>
        <v>0</v>
      </c>
      <c r="S41" s="15">
        <f t="shared" si="5"/>
        <v>13340.849999999999</v>
      </c>
    </row>
    <row r="42" spans="1:19" x14ac:dyDescent="0.25">
      <c r="A42" s="37" t="s">
        <v>40</v>
      </c>
      <c r="B42" s="15">
        <v>30905.97</v>
      </c>
      <c r="C42" s="15">
        <v>12307.894</v>
      </c>
      <c r="D42" s="15">
        <v>18598.076000000001</v>
      </c>
      <c r="E42" s="15">
        <v>74901.804000000004</v>
      </c>
      <c r="F42" s="15">
        <v>31860.2</v>
      </c>
      <c r="G42" s="15">
        <v>43041.603999999999</v>
      </c>
      <c r="H42" s="32">
        <v>41.262</v>
      </c>
      <c r="I42" s="32">
        <v>38.631</v>
      </c>
      <c r="J42" s="32">
        <v>43.21</v>
      </c>
      <c r="K42" s="15">
        <v>28773.241000000002</v>
      </c>
      <c r="L42" s="15">
        <v>12470.14</v>
      </c>
      <c r="M42" s="15">
        <v>16303.102000000001</v>
      </c>
      <c r="N42" s="30">
        <v>107.41200000000001</v>
      </c>
      <c r="O42" s="30">
        <v>98.698999999999998</v>
      </c>
      <c r="P42" s="30">
        <v>114.077</v>
      </c>
      <c r="Q42" s="15">
        <v>2132.7289999999998</v>
      </c>
      <c r="R42" s="15">
        <v>-162.24600000000001</v>
      </c>
      <c r="S42" s="15">
        <v>2294.9740000000002</v>
      </c>
    </row>
    <row r="43" spans="1:19" ht="24.75" x14ac:dyDescent="0.25">
      <c r="A43" s="37" t="s">
        <v>41</v>
      </c>
      <c r="B43" s="15">
        <v>-2.3E-2</v>
      </c>
      <c r="C43" s="15" t="s">
        <v>20</v>
      </c>
      <c r="D43" s="15">
        <v>-2.3E-2</v>
      </c>
      <c r="E43" s="15" t="s">
        <v>20</v>
      </c>
      <c r="F43" s="15" t="s">
        <v>20</v>
      </c>
      <c r="G43" s="15" t="s">
        <v>20</v>
      </c>
      <c r="H43" s="32" t="s">
        <v>20</v>
      </c>
      <c r="I43" s="32" t="s">
        <v>20</v>
      </c>
      <c r="J43" s="32" t="s">
        <v>20</v>
      </c>
      <c r="K43" s="15">
        <v>4.5149999999999997</v>
      </c>
      <c r="L43" s="15">
        <v>1.879</v>
      </c>
      <c r="M43" s="15">
        <v>2.6349999999999998</v>
      </c>
      <c r="N43" s="30">
        <v>-0.50900000000000001</v>
      </c>
      <c r="O43" s="30" t="s">
        <v>20</v>
      </c>
      <c r="P43" s="30">
        <v>-0.873</v>
      </c>
      <c r="Q43" s="15">
        <v>-4.5380000000000003</v>
      </c>
      <c r="R43" s="15">
        <v>-1.879</v>
      </c>
      <c r="S43" s="15">
        <v>-2.6579999999999999</v>
      </c>
    </row>
    <row r="44" spans="1:19" x14ac:dyDescent="0.25">
      <c r="A44" s="38" t="s">
        <v>42</v>
      </c>
      <c r="B44" s="24">
        <v>647415.64800000004</v>
      </c>
      <c r="C44" s="24">
        <v>333607.26</v>
      </c>
      <c r="D44" s="24">
        <v>313811.17499999999</v>
      </c>
      <c r="E44" s="24">
        <v>1252547.727</v>
      </c>
      <c r="F44" s="24">
        <v>713456</v>
      </c>
      <c r="G44" s="24">
        <v>539529.72699999996</v>
      </c>
      <c r="H44" s="25">
        <v>51.688000000000002</v>
      </c>
      <c r="I44" s="25">
        <v>46.759</v>
      </c>
      <c r="J44" s="25">
        <v>58.164000000000001</v>
      </c>
      <c r="K44" s="24">
        <v>622653.10400000005</v>
      </c>
      <c r="L44" s="24">
        <v>247721.11600000001</v>
      </c>
      <c r="M44" s="24">
        <v>375111.19300000003</v>
      </c>
      <c r="N44" s="25">
        <v>103.977</v>
      </c>
      <c r="O44" s="25">
        <v>134.66999999999999</v>
      </c>
      <c r="P44" s="25">
        <v>83.658000000000001</v>
      </c>
      <c r="Q44" s="24">
        <v>24762.544000000002</v>
      </c>
      <c r="R44" s="24">
        <v>85886.144</v>
      </c>
      <c r="S44" s="24">
        <v>-61300.017999999996</v>
      </c>
    </row>
    <row r="45" spans="1:19" s="27" customFormat="1" ht="24" x14ac:dyDescent="0.25">
      <c r="A45" s="23" t="s">
        <v>43</v>
      </c>
      <c r="B45" s="24">
        <v>648823.17299999995</v>
      </c>
      <c r="C45" s="24">
        <v>331909.147</v>
      </c>
      <c r="D45" s="24">
        <v>316916.81400000001</v>
      </c>
      <c r="E45" s="24">
        <v>1252547.727</v>
      </c>
      <c r="F45" s="24">
        <v>713456</v>
      </c>
      <c r="G45" s="24">
        <v>539529.72699999996</v>
      </c>
      <c r="H45" s="25">
        <v>51.8</v>
      </c>
      <c r="I45" s="25">
        <v>46.521000000000001</v>
      </c>
      <c r="J45" s="25">
        <v>58.738999999999997</v>
      </c>
      <c r="K45" s="24">
        <v>624339.22900000005</v>
      </c>
      <c r="L45" s="24">
        <v>249672.12</v>
      </c>
      <c r="M45" s="24">
        <v>374671.31400000001</v>
      </c>
      <c r="N45" s="25">
        <v>103.922</v>
      </c>
      <c r="O45" s="25">
        <v>132.93799999999999</v>
      </c>
      <c r="P45" s="25">
        <v>84.584999999999994</v>
      </c>
      <c r="Q45" s="24">
        <v>24483.944</v>
      </c>
      <c r="R45" s="24">
        <v>82237.027000000002</v>
      </c>
      <c r="S45" s="24">
        <v>-57754.5</v>
      </c>
    </row>
    <row r="46" spans="1:19" s="27" customFormat="1" ht="31.5" x14ac:dyDescent="0.25">
      <c r="A46" s="39" t="s">
        <v>44</v>
      </c>
      <c r="B46" s="40">
        <v>167678.04699999999</v>
      </c>
      <c r="C46" s="40">
        <v>86956.081000000006</v>
      </c>
      <c r="D46" s="40">
        <v>80724.754000000001</v>
      </c>
      <c r="E46" s="40">
        <v>403071.11800000002</v>
      </c>
      <c r="F46" s="40">
        <v>250651</v>
      </c>
      <c r="G46" s="40">
        <v>152858.11799999999</v>
      </c>
      <c r="H46" s="32">
        <v>41.6</v>
      </c>
      <c r="I46" s="32">
        <v>34.692</v>
      </c>
      <c r="J46" s="32">
        <v>52.81</v>
      </c>
      <c r="K46" s="40">
        <v>133567.28899999999</v>
      </c>
      <c r="L46" s="40">
        <v>74958.346999999994</v>
      </c>
      <c r="M46" s="40">
        <v>58612.288999999997</v>
      </c>
      <c r="N46" s="30">
        <v>125.538</v>
      </c>
      <c r="O46" s="30">
        <v>116.006</v>
      </c>
      <c r="P46" s="30">
        <v>137.727</v>
      </c>
      <c r="Q46" s="40">
        <v>34110.758000000002</v>
      </c>
      <c r="R46" s="40">
        <v>11997.734</v>
      </c>
      <c r="S46" s="40">
        <v>22112.465</v>
      </c>
    </row>
    <row r="47" spans="1:19" s="41" customFormat="1" ht="21" x14ac:dyDescent="0.25">
      <c r="A47" s="39" t="s">
        <v>45</v>
      </c>
      <c r="B47" s="40">
        <v>56118.817000000003</v>
      </c>
      <c r="C47" s="40">
        <v>44479.317999999999</v>
      </c>
      <c r="D47" s="40">
        <v>11639.499</v>
      </c>
      <c r="E47" s="40">
        <v>110545.39</v>
      </c>
      <c r="F47" s="40">
        <v>98934.6</v>
      </c>
      <c r="G47" s="40">
        <v>11610.79</v>
      </c>
      <c r="H47" s="32">
        <v>50.765000000000001</v>
      </c>
      <c r="I47" s="32">
        <v>44.957999999999998</v>
      </c>
      <c r="J47" s="32">
        <v>100.247</v>
      </c>
      <c r="K47" s="40">
        <v>47028.921000000002</v>
      </c>
      <c r="L47" s="40">
        <v>36714.879000000001</v>
      </c>
      <c r="M47" s="40">
        <v>10314.043</v>
      </c>
      <c r="N47" s="30">
        <v>119.328</v>
      </c>
      <c r="O47" s="30">
        <v>121.148</v>
      </c>
      <c r="P47" s="30">
        <v>112.851</v>
      </c>
      <c r="Q47" s="40">
        <v>9089.8960000000006</v>
      </c>
      <c r="R47" s="40">
        <v>7764.4390000000003</v>
      </c>
      <c r="S47" s="40">
        <v>1325.4559999999999</v>
      </c>
    </row>
    <row r="48" spans="1:19" ht="21" x14ac:dyDescent="0.25">
      <c r="A48" s="42" t="s">
        <v>46</v>
      </c>
      <c r="B48" s="15">
        <v>75567.521999999997</v>
      </c>
      <c r="C48" s="15">
        <v>33560.625999999997</v>
      </c>
      <c r="D48" s="15">
        <v>42006.896000000001</v>
      </c>
      <c r="E48" s="15">
        <v>170885.61300000001</v>
      </c>
      <c r="F48" s="15">
        <v>75545.100000000006</v>
      </c>
      <c r="G48" s="15">
        <v>95340.513000000006</v>
      </c>
      <c r="H48" s="32">
        <v>44.220999999999997</v>
      </c>
      <c r="I48" s="32">
        <v>44.424999999999997</v>
      </c>
      <c r="J48" s="32">
        <v>44.06</v>
      </c>
      <c r="K48" s="15">
        <v>125807.92600000001</v>
      </c>
      <c r="L48" s="15">
        <v>45168.165000000001</v>
      </c>
      <c r="M48" s="15">
        <v>80639.760999999999</v>
      </c>
      <c r="N48" s="30">
        <v>60.066000000000003</v>
      </c>
      <c r="O48" s="30">
        <v>74.302000000000007</v>
      </c>
      <c r="P48" s="30">
        <v>52.091999999999999</v>
      </c>
      <c r="Q48" s="15">
        <v>-50240.404000000002</v>
      </c>
      <c r="R48" s="15">
        <v>-11607.539000000001</v>
      </c>
      <c r="S48" s="15">
        <v>-38632.864999999998</v>
      </c>
    </row>
    <row r="49" spans="1:20" ht="21" x14ac:dyDescent="0.25">
      <c r="A49" s="42" t="s">
        <v>47</v>
      </c>
      <c r="B49" s="17">
        <v>193625.25599999999</v>
      </c>
      <c r="C49" s="17">
        <v>33533.224000000002</v>
      </c>
      <c r="D49" s="17">
        <v>160092.03200000001</v>
      </c>
      <c r="E49" s="17">
        <v>245933.7</v>
      </c>
      <c r="F49" s="17">
        <v>1912</v>
      </c>
      <c r="G49" s="17">
        <v>244021.7</v>
      </c>
      <c r="H49" s="35">
        <v>78.730999999999995</v>
      </c>
      <c r="I49" s="35">
        <v>1753.83</v>
      </c>
      <c r="J49" s="35">
        <v>65.605999999999995</v>
      </c>
      <c r="K49" s="17">
        <v>217959.23199999999</v>
      </c>
      <c r="L49" s="17">
        <v>6798.491</v>
      </c>
      <c r="M49" s="17">
        <v>211160.74100000001</v>
      </c>
      <c r="N49" s="36">
        <v>88.835999999999999</v>
      </c>
      <c r="O49" s="36">
        <v>493.245</v>
      </c>
      <c r="P49" s="36">
        <v>75.814999999999998</v>
      </c>
      <c r="Q49" s="17">
        <v>-24333.975999999999</v>
      </c>
      <c r="R49" s="17">
        <v>26734.733</v>
      </c>
      <c r="S49" s="17">
        <v>-51068.709000000003</v>
      </c>
    </row>
    <row r="50" spans="1:20" x14ac:dyDescent="0.25">
      <c r="A50" s="42" t="s">
        <v>48</v>
      </c>
      <c r="B50" s="15">
        <v>28.664999999999999</v>
      </c>
      <c r="C50" s="15">
        <v>28.664999999999999</v>
      </c>
      <c r="D50" s="15" t="s">
        <v>20</v>
      </c>
      <c r="E50" s="15">
        <v>95.6</v>
      </c>
      <c r="F50" s="15">
        <v>95.6</v>
      </c>
      <c r="G50" s="15" t="s">
        <v>20</v>
      </c>
      <c r="H50" s="32">
        <v>29.984000000000002</v>
      </c>
      <c r="I50" s="32">
        <v>29.984000000000002</v>
      </c>
      <c r="J50" s="32" t="s">
        <v>20</v>
      </c>
      <c r="K50" s="15">
        <v>7</v>
      </c>
      <c r="L50" s="15">
        <v>7</v>
      </c>
      <c r="M50" s="15" t="s">
        <v>20</v>
      </c>
      <c r="N50" s="30">
        <v>409.5</v>
      </c>
      <c r="O50" s="30">
        <v>409.5</v>
      </c>
      <c r="P50" s="30" t="s">
        <v>20</v>
      </c>
      <c r="Q50" s="15">
        <v>21.664999999999999</v>
      </c>
      <c r="R50" s="15">
        <v>21.664999999999999</v>
      </c>
      <c r="S50" s="15" t="s">
        <v>20</v>
      </c>
    </row>
    <row r="51" spans="1:20" x14ac:dyDescent="0.25">
      <c r="A51" s="42" t="s">
        <v>49</v>
      </c>
      <c r="B51" s="15">
        <v>154882.44200000001</v>
      </c>
      <c r="C51" s="15">
        <v>133351.23300000001</v>
      </c>
      <c r="D51" s="15">
        <v>21531.21</v>
      </c>
      <c r="E51" s="15">
        <v>321223.84000000003</v>
      </c>
      <c r="F51" s="15">
        <v>286317.7</v>
      </c>
      <c r="G51" s="15">
        <v>34906.14</v>
      </c>
      <c r="H51" s="32">
        <v>48.216000000000001</v>
      </c>
      <c r="I51" s="32">
        <v>46.575000000000003</v>
      </c>
      <c r="J51" s="32">
        <v>61.683</v>
      </c>
      <c r="K51" s="15">
        <v>99285.001000000004</v>
      </c>
      <c r="L51" s="15">
        <v>86025.239000000001</v>
      </c>
      <c r="M51" s="15">
        <v>13260.620999999999</v>
      </c>
      <c r="N51" s="30">
        <v>155.99799999999999</v>
      </c>
      <c r="O51" s="30">
        <v>155.01400000000001</v>
      </c>
      <c r="P51" s="30">
        <v>162.37</v>
      </c>
      <c r="Q51" s="15">
        <v>55597.440999999999</v>
      </c>
      <c r="R51" s="15">
        <v>47325.993999999999</v>
      </c>
      <c r="S51" s="15">
        <v>8270.5889999999999</v>
      </c>
      <c r="T51" s="43"/>
    </row>
    <row r="52" spans="1:20" x14ac:dyDescent="0.25">
      <c r="A52" s="42" t="s">
        <v>50</v>
      </c>
      <c r="B52" s="15">
        <v>-485.101</v>
      </c>
      <c r="C52" s="15">
        <v>1698.114</v>
      </c>
      <c r="D52" s="15">
        <v>-2183.2150000000001</v>
      </c>
      <c r="E52" s="15">
        <v>792.46600000000001</v>
      </c>
      <c r="F52" s="15" t="s">
        <v>20</v>
      </c>
      <c r="G52" s="15">
        <v>792.46600000000001</v>
      </c>
      <c r="H52" s="32">
        <v>-61.213999999999999</v>
      </c>
      <c r="I52" s="32" t="s">
        <v>20</v>
      </c>
      <c r="J52" s="32">
        <v>-275.49599999999998</v>
      </c>
      <c r="K52" s="15">
        <v>-1002.266</v>
      </c>
      <c r="L52" s="15">
        <v>-1951.0039999999999</v>
      </c>
      <c r="M52" s="15">
        <v>1123.739</v>
      </c>
      <c r="N52" s="30">
        <v>48.4</v>
      </c>
      <c r="O52" s="30">
        <v>-87.037999999999997</v>
      </c>
      <c r="P52" s="30">
        <v>-194.28100000000001</v>
      </c>
      <c r="Q52" s="15">
        <v>517.16499999999996</v>
      </c>
      <c r="R52" s="15">
        <v>3649.1179999999999</v>
      </c>
      <c r="S52" s="15">
        <v>-3306.9540000000002</v>
      </c>
      <c r="T52" s="43"/>
    </row>
    <row r="53" spans="1:20" x14ac:dyDescent="0.25">
      <c r="A53" s="42" t="s">
        <v>51</v>
      </c>
      <c r="B53" s="15">
        <v>-1407.5250000000001</v>
      </c>
      <c r="C53" s="15">
        <v>1698.114</v>
      </c>
      <c r="D53" s="15">
        <v>-3105.6379999999999</v>
      </c>
      <c r="E53" s="15" t="s">
        <v>20</v>
      </c>
      <c r="F53" s="15" t="s">
        <v>20</v>
      </c>
      <c r="G53" s="15" t="s">
        <v>20</v>
      </c>
      <c r="H53" s="32" t="s">
        <v>20</v>
      </c>
      <c r="I53" s="32" t="s">
        <v>20</v>
      </c>
      <c r="J53" s="32" t="s">
        <v>20</v>
      </c>
      <c r="K53" s="15">
        <v>-1686.125</v>
      </c>
      <c r="L53" s="15">
        <v>-1951.0039999999999</v>
      </c>
      <c r="M53" s="15">
        <v>439.87900000000002</v>
      </c>
      <c r="N53" s="30">
        <v>83.477000000000004</v>
      </c>
      <c r="O53" s="30">
        <v>-87.037999999999997</v>
      </c>
      <c r="P53" s="30">
        <v>-706.02099999999996</v>
      </c>
      <c r="Q53" s="15">
        <v>278.60000000000002</v>
      </c>
      <c r="R53" s="15">
        <v>3649.1179999999999</v>
      </c>
      <c r="S53" s="15">
        <v>-3545.5169999999998</v>
      </c>
      <c r="T53" s="43"/>
    </row>
    <row r="54" spans="1:20" x14ac:dyDescent="0.25">
      <c r="A54" s="44" t="s">
        <v>52</v>
      </c>
      <c r="B54" s="15">
        <v>919.12400000000002</v>
      </c>
      <c r="C54" s="15" t="s">
        <v>20</v>
      </c>
      <c r="D54" s="15">
        <v>919.12400000000002</v>
      </c>
      <c r="E54" s="15">
        <v>441.74900000000002</v>
      </c>
      <c r="F54" s="15" t="s">
        <v>20</v>
      </c>
      <c r="G54" s="15">
        <v>441.74900000000002</v>
      </c>
      <c r="H54" s="32">
        <v>208.065</v>
      </c>
      <c r="I54" s="32" t="s">
        <v>20</v>
      </c>
      <c r="J54" s="32">
        <v>208.065</v>
      </c>
      <c r="K54" s="15">
        <v>501.80900000000003</v>
      </c>
      <c r="L54" s="15" t="s">
        <v>20</v>
      </c>
      <c r="M54" s="15">
        <v>501.80900000000003</v>
      </c>
      <c r="N54" s="30">
        <v>183.16200000000001</v>
      </c>
      <c r="O54" s="30" t="s">
        <v>20</v>
      </c>
      <c r="P54" s="30">
        <v>183.16200000000001</v>
      </c>
      <c r="Q54" s="15">
        <v>417.315</v>
      </c>
      <c r="R54" s="15" t="s">
        <v>20</v>
      </c>
      <c r="S54" s="15">
        <v>417.315</v>
      </c>
      <c r="T54" s="43"/>
    </row>
    <row r="55" spans="1:20" ht="21" hidden="1" x14ac:dyDescent="0.25">
      <c r="A55" s="45" t="s">
        <v>53</v>
      </c>
      <c r="B55" s="15" t="s">
        <v>20</v>
      </c>
      <c r="C55" s="15" t="s">
        <v>20</v>
      </c>
      <c r="D55" s="15" t="s">
        <v>20</v>
      </c>
      <c r="E55" s="15" t="s">
        <v>20</v>
      </c>
      <c r="F55" s="15" t="s">
        <v>20</v>
      </c>
      <c r="G55" s="15" t="s">
        <v>20</v>
      </c>
      <c r="H55" s="32" t="s">
        <v>20</v>
      </c>
      <c r="I55" s="32" t="s">
        <v>20</v>
      </c>
      <c r="J55" s="32" t="s">
        <v>20</v>
      </c>
      <c r="K55" s="15" t="s">
        <v>20</v>
      </c>
      <c r="L55" s="15" t="s">
        <v>20</v>
      </c>
      <c r="M55" s="15" t="s">
        <v>20</v>
      </c>
      <c r="N55" s="30" t="s">
        <v>20</v>
      </c>
      <c r="O55" s="30" t="s">
        <v>20</v>
      </c>
      <c r="P55" s="30" t="s">
        <v>20</v>
      </c>
      <c r="Q55" s="15" t="s">
        <v>20</v>
      </c>
      <c r="R55" s="15" t="s">
        <v>20</v>
      </c>
      <c r="S55" s="15" t="s">
        <v>20</v>
      </c>
      <c r="T55" s="43"/>
    </row>
    <row r="56" spans="1:20" hidden="1" x14ac:dyDescent="0.25">
      <c r="A56" s="46" t="s">
        <v>54</v>
      </c>
      <c r="B56" s="15" t="s">
        <v>20</v>
      </c>
      <c r="C56" s="15" t="s">
        <v>20</v>
      </c>
      <c r="D56" s="15" t="s">
        <v>20</v>
      </c>
      <c r="E56" s="15" t="s">
        <v>20</v>
      </c>
      <c r="F56" s="15" t="s">
        <v>20</v>
      </c>
      <c r="G56" s="15" t="s">
        <v>20</v>
      </c>
      <c r="H56" s="32" t="s">
        <v>20</v>
      </c>
      <c r="I56" s="32" t="s">
        <v>20</v>
      </c>
      <c r="J56" s="32" t="s">
        <v>20</v>
      </c>
      <c r="K56" s="15" t="s">
        <v>20</v>
      </c>
      <c r="L56" s="15" t="s">
        <v>20</v>
      </c>
      <c r="M56" s="15" t="s">
        <v>20</v>
      </c>
      <c r="N56" s="30" t="s">
        <v>20</v>
      </c>
      <c r="O56" s="30" t="s">
        <v>20</v>
      </c>
      <c r="P56" s="30" t="s">
        <v>20</v>
      </c>
      <c r="Q56" s="15" t="s">
        <v>20</v>
      </c>
      <c r="R56" s="15" t="s">
        <v>20</v>
      </c>
      <c r="S56" s="15" t="s">
        <v>20</v>
      </c>
      <c r="T56" s="43"/>
    </row>
    <row r="57" spans="1:20" hidden="1" x14ac:dyDescent="0.25">
      <c r="A57" s="47" t="s">
        <v>55</v>
      </c>
      <c r="B57" s="15" t="s">
        <v>20</v>
      </c>
      <c r="C57" s="15" t="s">
        <v>20</v>
      </c>
      <c r="D57" s="15" t="s">
        <v>20</v>
      </c>
      <c r="E57" s="15" t="s">
        <v>20</v>
      </c>
      <c r="F57" s="15" t="s">
        <v>20</v>
      </c>
      <c r="G57" s="15" t="s">
        <v>20</v>
      </c>
      <c r="H57" s="32" t="s">
        <v>20</v>
      </c>
      <c r="I57" s="32" t="s">
        <v>20</v>
      </c>
      <c r="J57" s="32" t="s">
        <v>20</v>
      </c>
      <c r="K57" s="15" t="s">
        <v>20</v>
      </c>
      <c r="L57" s="15" t="s">
        <v>20</v>
      </c>
      <c r="M57" s="15" t="s">
        <v>20</v>
      </c>
      <c r="N57" s="30" t="s">
        <v>20</v>
      </c>
      <c r="O57" s="30" t="s">
        <v>20</v>
      </c>
      <c r="P57" s="30" t="s">
        <v>20</v>
      </c>
      <c r="Q57" s="15" t="s">
        <v>20</v>
      </c>
      <c r="R57" s="15" t="s">
        <v>20</v>
      </c>
      <c r="S57" s="15" t="s">
        <v>20</v>
      </c>
      <c r="T57" s="43"/>
    </row>
    <row r="58" spans="1:20" ht="40.5" hidden="1" customHeight="1" x14ac:dyDescent="0.25">
      <c r="A58" s="44" t="s">
        <v>56</v>
      </c>
      <c r="B58" s="15" t="s">
        <v>20</v>
      </c>
      <c r="C58" s="15" t="s">
        <v>20</v>
      </c>
      <c r="D58" s="15" t="s">
        <v>20</v>
      </c>
      <c r="E58" s="15" t="s">
        <v>20</v>
      </c>
      <c r="F58" s="15" t="s">
        <v>20</v>
      </c>
      <c r="G58" s="15" t="s">
        <v>20</v>
      </c>
      <c r="H58" s="32" t="s">
        <v>20</v>
      </c>
      <c r="I58" s="32" t="s">
        <v>20</v>
      </c>
      <c r="J58" s="32" t="s">
        <v>20</v>
      </c>
      <c r="K58" s="15" t="s">
        <v>20</v>
      </c>
      <c r="L58" s="15" t="s">
        <v>20</v>
      </c>
      <c r="M58" s="15" t="s">
        <v>20</v>
      </c>
      <c r="N58" s="30" t="s">
        <v>20</v>
      </c>
      <c r="O58" s="30" t="s">
        <v>20</v>
      </c>
      <c r="P58" s="30" t="s">
        <v>20</v>
      </c>
      <c r="Q58" s="15" t="s">
        <v>20</v>
      </c>
      <c r="R58" s="15" t="s">
        <v>20</v>
      </c>
      <c r="S58" s="15" t="s">
        <v>20</v>
      </c>
      <c r="T58" s="43"/>
    </row>
    <row r="59" spans="1:20" hidden="1" x14ac:dyDescent="0.25">
      <c r="A59" s="48" t="s">
        <v>57</v>
      </c>
      <c r="B59" s="15">
        <v>8435.6110000000008</v>
      </c>
      <c r="C59" s="15">
        <v>6450</v>
      </c>
      <c r="D59" s="15">
        <v>1985.6110000000001</v>
      </c>
      <c r="E59" s="15">
        <v>8332.5</v>
      </c>
      <c r="F59" s="15">
        <v>7050</v>
      </c>
      <c r="G59" s="15">
        <v>1282.5</v>
      </c>
      <c r="H59" s="32">
        <v>101.23699999999999</v>
      </c>
      <c r="I59" s="32">
        <v>91.489000000000004</v>
      </c>
      <c r="J59" s="32">
        <v>154.82300000000001</v>
      </c>
      <c r="K59" s="15">
        <v>8687.5490000000009</v>
      </c>
      <c r="L59" s="15">
        <v>7148.8</v>
      </c>
      <c r="M59" s="15">
        <v>1538.749</v>
      </c>
      <c r="N59" s="30">
        <v>97.1</v>
      </c>
      <c r="O59" s="30">
        <v>90.224999999999994</v>
      </c>
      <c r="P59" s="30">
        <v>129.041</v>
      </c>
      <c r="Q59" s="15">
        <v>-251.93799999999999</v>
      </c>
      <c r="R59" s="15">
        <v>-698.8</v>
      </c>
      <c r="S59" s="15">
        <v>446.86200000000002</v>
      </c>
      <c r="T59" s="43"/>
    </row>
    <row r="60" spans="1:20" x14ac:dyDescent="0.25">
      <c r="A60" s="28" t="s">
        <v>59</v>
      </c>
      <c r="B60" s="29">
        <f>C60+D60</f>
        <v>1799285.797</v>
      </c>
      <c r="C60" s="29">
        <v>1723591.1540000001</v>
      </c>
      <c r="D60" s="29">
        <f>D25</f>
        <v>75694.642999999996</v>
      </c>
      <c r="E60" s="29">
        <f>F60+G60</f>
        <v>4275668.8059999999</v>
      </c>
      <c r="F60" s="29">
        <v>4102074</v>
      </c>
      <c r="G60" s="29">
        <f>G25</f>
        <v>173594.80600000001</v>
      </c>
      <c r="H60" s="32">
        <f>B60*100/E60</f>
        <v>42.081973105004799</v>
      </c>
      <c r="I60" s="32">
        <f t="shared" ref="I60:J60" si="6">C60*100/F60</f>
        <v>42.017553900782872</v>
      </c>
      <c r="J60" s="32">
        <f t="shared" si="6"/>
        <v>43.604209563735445</v>
      </c>
      <c r="K60" s="29">
        <f>L60+M60</f>
        <v>1584235.5250000001</v>
      </c>
      <c r="L60" s="29">
        <v>1515332.1440000001</v>
      </c>
      <c r="M60" s="29">
        <f>M25</f>
        <v>68903.380999999994</v>
      </c>
      <c r="N60" s="30">
        <f>B60*100/K60</f>
        <v>113.57438768455845</v>
      </c>
      <c r="O60" s="30">
        <f t="shared" ref="O60:P60" si="7">C60*100/L60</f>
        <v>113.7434562333154</v>
      </c>
      <c r="P60" s="30">
        <f t="shared" si="7"/>
        <v>109.85621010382641</v>
      </c>
      <c r="Q60" s="29">
        <f>B60-K60</f>
        <v>215050.27199999988</v>
      </c>
      <c r="R60" s="29">
        <f t="shared" ref="R60:S60" si="8">C60-L60</f>
        <v>208259.01</v>
      </c>
      <c r="S60" s="29">
        <f t="shared" si="8"/>
        <v>6791.2620000000024</v>
      </c>
      <c r="T60" s="43"/>
    </row>
  </sheetData>
  <mergeCells count="27">
    <mergeCell ref="R1:S1"/>
    <mergeCell ref="R2:S2"/>
    <mergeCell ref="R3:S3"/>
    <mergeCell ref="A5:S5"/>
    <mergeCell ref="A6:S6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Q15:Q16"/>
    <mergeCell ref="I15:J15"/>
    <mergeCell ref="K15:K16"/>
    <mergeCell ref="L15:M15"/>
    <mergeCell ref="N15:N16"/>
    <mergeCell ref="O15:P15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138207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183F36-C6B7-401E-842D-6885299D16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2024-06-17T03:49:46Z</cp:lastPrinted>
  <dcterms:created xsi:type="dcterms:W3CDTF">2024-06-17T03:14:10Z</dcterms:created>
  <dcterms:modified xsi:type="dcterms:W3CDTF">2024-07-10T09:34:10Z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