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Исполнение КБ РА\"/>
    </mc:Choice>
  </mc:AlternateContent>
  <bookViews>
    <workbookView xWindow="0" yWindow="0" windowWidth="28800" windowHeight="12030"/>
  </bookViews>
  <sheets>
    <sheet name="Отчет (1)" sheetId="2" r:id="rId1"/>
  </sheets>
  <calcPr calcId="162913"/>
</workbook>
</file>

<file path=xl/calcChain.xml><?xml version="1.0" encoding="utf-8"?>
<calcChain xmlns="http://schemas.openxmlformats.org/spreadsheetml/2006/main">
  <c r="I20" i="2" l="1"/>
  <c r="J20" i="2"/>
  <c r="H20" i="2"/>
  <c r="R20" i="2" l="1"/>
  <c r="S20" i="2"/>
  <c r="Q20" i="2"/>
  <c r="O20" i="2"/>
  <c r="P20" i="2"/>
  <c r="N20" i="2"/>
  <c r="F20" i="2"/>
  <c r="G20" i="2"/>
  <c r="E20" i="2"/>
  <c r="C32" i="2" l="1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B32" i="2"/>
</calcChain>
</file>

<file path=xl/sharedStrings.xml><?xml version="1.0" encoding="utf-8"?>
<sst xmlns="http://schemas.openxmlformats.org/spreadsheetml/2006/main" count="190" uniqueCount="57">
  <si>
    <t>Анализ поступлений налоговых и неналоговых доходов в консолидированный бюджет Республики Алтай</t>
  </si>
  <si>
    <t>по состоянию на  1 апреля 2026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</si>
  <si>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</si>
  <si>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</si>
  <si>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</si>
  <si>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</si>
  <si>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</si>
  <si>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</si>
  <si>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</si>
  <si>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</si>
  <si>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</si>
  <si>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</si>
  <si>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</si>
  <si>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</si>
  <si>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</si>
  <si>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</si>
  <si>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</si>
  <si>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</si>
  <si>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</si>
  <si>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</si>
  <si>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</si>
  <si>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</si>
  <si>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</si>
  <si>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</si>
  <si>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</si>
  <si>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</si>
  <si>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</si>
  <si>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</si>
  <si>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</si>
  <si>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</si>
  <si>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</si>
  <si>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</si>
  <si>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</si>
  <si>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</si>
  <si>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</si>
  <si>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</si>
  <si>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</si>
  <si>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</si>
  <si>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</si>
  <si>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</si>
  <si>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</si>
  <si>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</si>
  <si>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</si>
  <si>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</si>
  <si>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</si>
  <si>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</si>
  <si>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</si>
  <si>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</si>
  <si>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</si>
  <si>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</si>
  <si>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</si>
  <si>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</si>
  <si>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</si>
  <si>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</si>
  <si>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</si>
  <si>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</si>
  <si>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Налог, взимаемый в связи с применением специального налогового режима "АУСН"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</si>
</sst>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4" fillId="0" borderId="1"/>
  </cellStyleXfs>
  <cellXfs count="6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2" fillId="6" borderId="8" xfId="45" applyNumberFormat="1" applyFont="1" applyFill="1" applyBorder="1" applyAlignment="1" applyProtection="1">
      <alignment horizontal="right" vertical="center" shrinkToFit="1"/>
    </xf>
    <xf numFmtId="166" fontId="23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2" fillId="7" borderId="8" xfId="65" applyNumberFormat="1" applyFont="1" applyFill="1" applyBorder="1" applyAlignment="1" applyProtection="1">
      <alignment horizontal="center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2" fillId="8" borderId="8" xfId="30" applyNumberFormat="1" applyFont="1" applyFill="1" applyBorder="1" applyAlignment="1" applyProtection="1">
      <alignment vertical="center" wrapText="1"/>
    </xf>
    <xf numFmtId="165" fontId="22" fillId="8" borderId="8" xfId="65" applyNumberFormat="1" applyFont="1" applyFill="1" applyBorder="1" applyAlignment="1" applyProtection="1">
      <alignment horizontal="right" vertical="center" shrinkToFit="1"/>
    </xf>
    <xf numFmtId="166" fontId="23" fillId="5" borderId="8" xfId="45" applyNumberFormat="1" applyFont="1" applyFill="1" applyBorder="1" applyAlignment="1" applyProtection="1">
      <alignment horizontal="right" vertical="center" shrinkToFit="1"/>
    </xf>
    <xf numFmtId="164" fontId="22" fillId="7" borderId="8" xfId="25" applyNumberFormat="1" applyFont="1" applyFill="1" applyBorder="1" applyAlignment="1" applyProtection="1">
      <alignment vertical="center" wrapText="1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4" fontId="20" fillId="0" borderId="8" xfId="30" applyNumberFormat="1" applyFont="1" applyBorder="1" applyAlignment="1" applyProtection="1">
      <alignment vertical="center" wrapText="1"/>
    </xf>
    <xf numFmtId="164" fontId="27" fillId="8" borderId="8" xfId="30" applyNumberFormat="1" applyFont="1" applyFill="1" applyBorder="1" applyAlignment="1" applyProtection="1">
      <alignment vertical="center" wrapText="1"/>
    </xf>
    <xf numFmtId="164" fontId="22" fillId="6" borderId="8" xfId="38" applyNumberFormat="1" applyFont="1" applyFill="1" applyBorder="1" applyAlignment="1" applyProtection="1">
      <alignment vertical="center" wrapText="1"/>
    </xf>
    <xf numFmtId="164" fontId="28" fillId="0" borderId="8" xfId="43" applyNumberFormat="1" applyFont="1" applyBorder="1" applyAlignment="1" applyProtection="1">
      <alignment vertical="center" wrapText="1"/>
    </xf>
    <xf numFmtId="164" fontId="10" fillId="0" borderId="8" xfId="30" applyNumberFormat="1" applyFont="1" applyFill="1" applyBorder="1" applyAlignment="1" applyProtection="1">
      <alignment vertical="center" wrapText="1"/>
    </xf>
    <xf numFmtId="165" fontId="10" fillId="0" borderId="8" xfId="45" applyNumberFormat="1" applyFont="1" applyFill="1" applyBorder="1" applyAlignment="1" applyProtection="1">
      <alignment horizontal="right" vertical="center" shrinkToFit="1"/>
    </xf>
    <xf numFmtId="165" fontId="10" fillId="0" borderId="8" xfId="65" applyNumberFormat="1" applyFont="1" applyFill="1" applyBorder="1" applyAlignment="1" applyProtection="1">
      <alignment horizontal="right" vertical="center" shrinkToFit="1"/>
    </xf>
    <xf numFmtId="164" fontId="28" fillId="0" borderId="8" xfId="30" applyNumberFormat="1" applyFont="1" applyBorder="1" applyAlignment="1" applyProtection="1">
      <alignment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topLeftCell="A6" zoomScaleNormal="100" zoomScaleSheetLayoutView="100" workbookViewId="0">
      <selection activeCell="J20" sqref="J20"/>
    </sheetView>
  </sheetViews>
  <sheetFormatPr defaultRowHeight="15" x14ac:dyDescent="0.25"/>
  <cols>
    <col min="1" max="1" width="38.28515625" style="1" customWidth="1"/>
    <col min="2" max="4" width="9.85546875" style="1" customWidth="1"/>
    <col min="5" max="5" width="11.7109375" style="1" customWidth="1"/>
    <col min="6" max="7" width="11.5703125" style="1" customWidth="1"/>
    <col min="8" max="8" width="5.85546875" style="1" customWidth="1"/>
    <col min="9" max="10" width="6.5703125" style="1" customWidth="1"/>
    <col min="11" max="13" width="9.85546875" style="1" customWidth="1"/>
    <col min="14" max="14" width="6.28515625" style="1" customWidth="1"/>
    <col min="15" max="15" width="7" style="1" customWidth="1"/>
    <col min="16" max="16" width="6.42578125" style="1" customWidth="1"/>
    <col min="17" max="19" width="9.85546875" style="1" customWidth="1"/>
    <col min="20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7"/>
      <c r="S1" s="57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8"/>
      <c r="S2" s="58"/>
    </row>
    <row r="3" spans="1:19" ht="12.75" hidden="1" customHeight="1" x14ac:dyDescent="0.3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4"/>
      <c r="Q3" s="4"/>
      <c r="R3" s="57"/>
      <c r="S3" s="57"/>
    </row>
    <row r="4" spans="1:19" ht="18.75" x14ac:dyDescent="0.3">
      <c r="A4" s="59" t="s">
        <v>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7.649999999999999" hidden="1" customHeight="1" x14ac:dyDescent="0.3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5.75" x14ac:dyDescent="0.25">
      <c r="A6" s="50" t="s">
        <v>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26.25" hidden="1" customHeight="1" x14ac:dyDescent="0.25">
      <c r="A7" s="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1:19" ht="15.2" hidden="1" customHeight="1" x14ac:dyDescent="0.25">
      <c r="A8" s="7"/>
      <c r="B8" s="3"/>
      <c r="C8" s="3"/>
      <c r="D8" s="3"/>
      <c r="E8" s="51" t="s">
        <v>2</v>
      </c>
      <c r="F8" s="51"/>
      <c r="G8" s="5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" customHeight="1" x14ac:dyDescent="0.25">
      <c r="A9" s="8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" customHeight="1" x14ac:dyDescent="0.25">
      <c r="A10" s="46" t="s">
        <v>4</v>
      </c>
      <c r="B10" s="46" t="s">
        <v>5</v>
      </c>
      <c r="C10" s="47"/>
      <c r="D10" s="47"/>
      <c r="E10" s="52" t="s">
        <v>6</v>
      </c>
      <c r="F10" s="53"/>
      <c r="G10" s="53"/>
      <c r="H10" s="54" t="s">
        <v>7</v>
      </c>
      <c r="I10" s="55"/>
      <c r="J10" s="55"/>
      <c r="K10" s="46" t="s">
        <v>8</v>
      </c>
      <c r="L10" s="47"/>
      <c r="M10" s="47"/>
      <c r="N10" s="54" t="s">
        <v>9</v>
      </c>
      <c r="O10" s="55"/>
      <c r="P10" s="55"/>
      <c r="Q10" s="46" t="s">
        <v>10</v>
      </c>
      <c r="R10" s="47"/>
      <c r="S10" s="47"/>
    </row>
    <row r="11" spans="1:19" ht="7.5" customHeight="1" x14ac:dyDescent="0.25">
      <c r="A11" s="47"/>
      <c r="B11" s="47"/>
      <c r="C11" s="47"/>
      <c r="D11" s="47"/>
      <c r="E11" s="53"/>
      <c r="F11" s="53"/>
      <c r="G11" s="53"/>
      <c r="H11" s="55"/>
      <c r="I11" s="55"/>
      <c r="J11" s="55"/>
      <c r="K11" s="47"/>
      <c r="L11" s="47"/>
      <c r="M11" s="47"/>
      <c r="N11" s="55"/>
      <c r="O11" s="55"/>
      <c r="P11" s="55"/>
      <c r="Q11" s="47"/>
      <c r="R11" s="47"/>
      <c r="S11" s="47"/>
    </row>
    <row r="12" spans="1:19" ht="15" customHeight="1" x14ac:dyDescent="0.25">
      <c r="A12" s="47"/>
      <c r="B12" s="46" t="s">
        <v>11</v>
      </c>
      <c r="C12" s="46" t="s">
        <v>12</v>
      </c>
      <c r="D12" s="47"/>
      <c r="E12" s="46" t="s">
        <v>11</v>
      </c>
      <c r="F12" s="46" t="s">
        <v>12</v>
      </c>
      <c r="G12" s="47"/>
      <c r="H12" s="48" t="s">
        <v>13</v>
      </c>
      <c r="I12" s="48" t="s">
        <v>12</v>
      </c>
      <c r="J12" s="49"/>
      <c r="K12" s="46" t="s">
        <v>13</v>
      </c>
      <c r="L12" s="46" t="s">
        <v>12</v>
      </c>
      <c r="M12" s="47"/>
      <c r="N12" s="48" t="s">
        <v>13</v>
      </c>
      <c r="O12" s="48" t="s">
        <v>12</v>
      </c>
      <c r="P12" s="49"/>
      <c r="Q12" s="46" t="s">
        <v>13</v>
      </c>
      <c r="R12" s="46" t="s">
        <v>12</v>
      </c>
      <c r="S12" s="47"/>
    </row>
    <row r="13" spans="1:19" ht="17.25" customHeight="1" x14ac:dyDescent="0.25">
      <c r="A13" s="47"/>
      <c r="B13" s="47"/>
      <c r="C13" s="9" t="s">
        <v>14</v>
      </c>
      <c r="D13" s="10" t="s">
        <v>15</v>
      </c>
      <c r="E13" s="47"/>
      <c r="F13" s="10" t="s">
        <v>14</v>
      </c>
      <c r="G13" s="10" t="s">
        <v>15</v>
      </c>
      <c r="H13" s="49"/>
      <c r="I13" s="11" t="s">
        <v>14</v>
      </c>
      <c r="J13" s="11" t="s">
        <v>16</v>
      </c>
      <c r="K13" s="47"/>
      <c r="L13" s="10" t="s">
        <v>14</v>
      </c>
      <c r="M13" s="10" t="s">
        <v>16</v>
      </c>
      <c r="N13" s="49"/>
      <c r="O13" s="11" t="s">
        <v>14</v>
      </c>
      <c r="P13" s="11" t="s">
        <v>16</v>
      </c>
      <c r="Q13" s="47"/>
      <c r="R13" s="10" t="s">
        <v>14</v>
      </c>
      <c r="S13" s="10" t="s">
        <v>16</v>
      </c>
    </row>
    <row r="14" spans="1:19" ht="10.7" hidden="1" customHeight="1" x14ac:dyDescent="0.25">
      <c r="A14" s="12">
        <v>1</v>
      </c>
      <c r="B14" s="13">
        <v>3</v>
      </c>
      <c r="C14" s="13">
        <v>4</v>
      </c>
      <c r="D14" s="13">
        <v>5</v>
      </c>
      <c r="E14" s="13">
        <v>6</v>
      </c>
      <c r="F14" s="13">
        <v>7</v>
      </c>
      <c r="G14" s="13">
        <v>8</v>
      </c>
      <c r="H14" s="14">
        <v>9</v>
      </c>
      <c r="I14" s="14">
        <v>10</v>
      </c>
      <c r="J14" s="14">
        <v>11</v>
      </c>
      <c r="K14" s="13">
        <v>12</v>
      </c>
      <c r="L14" s="13">
        <v>13</v>
      </c>
      <c r="M14" s="13">
        <v>14</v>
      </c>
      <c r="N14" s="14">
        <v>15</v>
      </c>
      <c r="O14" s="14">
        <v>16</v>
      </c>
      <c r="P14" s="14">
        <v>17</v>
      </c>
      <c r="Q14" s="13">
        <v>18</v>
      </c>
      <c r="R14" s="13">
        <v>19</v>
      </c>
      <c r="S14" s="13">
        <v>20</v>
      </c>
    </row>
    <row r="15" spans="1:19" ht="21" customHeight="1" x14ac:dyDescent="0.25">
      <c r="A15" s="15" t="s">
        <v>17</v>
      </c>
      <c r="B15" s="16">
        <v>3825498.895</v>
      </c>
      <c r="C15" s="16">
        <v>2644644.0809999998</v>
      </c>
      <c r="D15" s="16">
        <v>1181455.2390000001</v>
      </c>
      <c r="E15" s="16">
        <v>23647671.921</v>
      </c>
      <c r="F15" s="16">
        <v>16931704.899999999</v>
      </c>
      <c r="G15" s="16">
        <v>6716292.0209999997</v>
      </c>
      <c r="H15" s="17">
        <v>16.177</v>
      </c>
      <c r="I15" s="17">
        <v>15.619</v>
      </c>
      <c r="J15" s="17">
        <v>17.591000000000001</v>
      </c>
      <c r="K15" s="16">
        <v>3577765.6949999998</v>
      </c>
      <c r="L15" s="16">
        <v>2487983.62</v>
      </c>
      <c r="M15" s="16">
        <v>1089784.202</v>
      </c>
      <c r="N15" s="17">
        <v>106.92400000000001</v>
      </c>
      <c r="O15" s="17">
        <v>106.297</v>
      </c>
      <c r="P15" s="17">
        <v>108.41200000000001</v>
      </c>
      <c r="Q15" s="16">
        <v>247733.2</v>
      </c>
      <c r="R15" s="16">
        <v>156660.46100000001</v>
      </c>
      <c r="S15" s="16">
        <v>91671.036999999997</v>
      </c>
    </row>
    <row r="16" spans="1:19" ht="23.25" customHeight="1" x14ac:dyDescent="0.25">
      <c r="A16" s="18" t="s">
        <v>18</v>
      </c>
      <c r="B16" s="19">
        <v>3219698.2549999999</v>
      </c>
      <c r="C16" s="19">
        <v>2087260.1969999999</v>
      </c>
      <c r="D16" s="19">
        <v>1133038.483</v>
      </c>
      <c r="E16" s="19">
        <v>20589005.647999998</v>
      </c>
      <c r="F16" s="19">
        <v>14090419.4</v>
      </c>
      <c r="G16" s="19">
        <v>6498911.2479999997</v>
      </c>
      <c r="H16" s="20">
        <v>16.177</v>
      </c>
      <c r="I16" s="20">
        <v>14.813000000000001</v>
      </c>
      <c r="J16" s="20">
        <v>17.434000000000001</v>
      </c>
      <c r="K16" s="19">
        <v>2970300.96</v>
      </c>
      <c r="L16" s="19">
        <v>1927969.963</v>
      </c>
      <c r="M16" s="19">
        <v>1042333.124</v>
      </c>
      <c r="N16" s="20">
        <v>106.92400000000001</v>
      </c>
      <c r="O16" s="20">
        <v>108.262</v>
      </c>
      <c r="P16" s="20">
        <v>108.702</v>
      </c>
      <c r="Q16" s="19">
        <v>247733.2</v>
      </c>
      <c r="R16" s="19">
        <v>159290.234</v>
      </c>
      <c r="S16" s="19">
        <v>90705.358999999997</v>
      </c>
    </row>
    <row r="17" spans="1:19" ht="21.75" customHeight="1" x14ac:dyDescent="0.25">
      <c r="A17" s="21" t="s">
        <v>19</v>
      </c>
      <c r="B17" s="16">
        <v>3391462.5210000002</v>
      </c>
      <c r="C17" s="16">
        <v>2336324.7209999999</v>
      </c>
      <c r="D17" s="16">
        <v>1055137.8</v>
      </c>
      <c r="E17" s="16">
        <v>21936899.671999998</v>
      </c>
      <c r="F17" s="16">
        <v>15677202.699999999</v>
      </c>
      <c r="G17" s="16">
        <v>6259696.9720000001</v>
      </c>
      <c r="H17" s="17">
        <v>15.46</v>
      </c>
      <c r="I17" s="17">
        <v>14.903</v>
      </c>
      <c r="J17" s="17">
        <v>16.856000000000002</v>
      </c>
      <c r="K17" s="16">
        <v>3026483.3059999999</v>
      </c>
      <c r="L17" s="16">
        <v>2073965.8489999999</v>
      </c>
      <c r="M17" s="16">
        <v>952517.45700000005</v>
      </c>
      <c r="N17" s="17">
        <v>112.06</v>
      </c>
      <c r="O17" s="17">
        <v>112.65</v>
      </c>
      <c r="P17" s="17">
        <v>110.774</v>
      </c>
      <c r="Q17" s="16">
        <v>364979.21500000003</v>
      </c>
      <c r="R17" s="16">
        <v>262358.87199999997</v>
      </c>
      <c r="S17" s="16">
        <v>102620.34299999999</v>
      </c>
    </row>
    <row r="18" spans="1:19" x14ac:dyDescent="0.25">
      <c r="A18" s="22" t="s">
        <v>20</v>
      </c>
      <c r="B18" s="23">
        <v>547114.34299999999</v>
      </c>
      <c r="C18" s="23">
        <v>547114.34299999999</v>
      </c>
      <c r="D18" s="23" t="s">
        <v>21</v>
      </c>
      <c r="E18" s="23">
        <v>2219327</v>
      </c>
      <c r="F18" s="23">
        <v>2219327</v>
      </c>
      <c r="G18" s="23" t="s">
        <v>21</v>
      </c>
      <c r="H18" s="24">
        <v>24.652000000000001</v>
      </c>
      <c r="I18" s="24">
        <v>24.652000000000001</v>
      </c>
      <c r="J18" s="24" t="s">
        <v>21</v>
      </c>
      <c r="K18" s="23">
        <v>440880.68</v>
      </c>
      <c r="L18" s="23">
        <v>440880.68</v>
      </c>
      <c r="M18" s="23" t="s">
        <v>21</v>
      </c>
      <c r="N18" s="24">
        <v>124.096</v>
      </c>
      <c r="O18" s="24">
        <v>124.096</v>
      </c>
      <c r="P18" s="24" t="s">
        <v>21</v>
      </c>
      <c r="Q18" s="23">
        <v>106233.663</v>
      </c>
      <c r="R18" s="23">
        <v>106233.663</v>
      </c>
      <c r="S18" s="23" t="s">
        <v>21</v>
      </c>
    </row>
    <row r="19" spans="1:19" x14ac:dyDescent="0.25">
      <c r="A19" s="22" t="s">
        <v>22</v>
      </c>
      <c r="B19" s="23">
        <v>1614833.3770000001</v>
      </c>
      <c r="C19" s="23">
        <v>919331.56</v>
      </c>
      <c r="D19" s="23">
        <v>695501.81700000004</v>
      </c>
      <c r="E19" s="23">
        <v>12660566.132999999</v>
      </c>
      <c r="F19" s="23">
        <v>8575095</v>
      </c>
      <c r="G19" s="23">
        <v>4085471.1329999999</v>
      </c>
      <c r="H19" s="24">
        <v>12.755000000000001</v>
      </c>
      <c r="I19" s="24">
        <v>10.721</v>
      </c>
      <c r="J19" s="24">
        <v>17.024000000000001</v>
      </c>
      <c r="K19" s="23">
        <v>1356667.53</v>
      </c>
      <c r="L19" s="23">
        <v>780041.22199999995</v>
      </c>
      <c r="M19" s="23">
        <v>576626.30700000003</v>
      </c>
      <c r="N19" s="24">
        <v>119.029</v>
      </c>
      <c r="O19" s="24">
        <v>117.857</v>
      </c>
      <c r="P19" s="24">
        <v>120.616</v>
      </c>
      <c r="Q19" s="23">
        <v>258165.84700000001</v>
      </c>
      <c r="R19" s="23">
        <v>139290.33799999999</v>
      </c>
      <c r="S19" s="23">
        <v>118875.51</v>
      </c>
    </row>
    <row r="20" spans="1:19" x14ac:dyDescent="0.25">
      <c r="A20" s="25" t="s">
        <v>23</v>
      </c>
      <c r="B20" s="26">
        <v>617434.30000000005</v>
      </c>
      <c r="C20" s="26">
        <v>569017.54399999999</v>
      </c>
      <c r="D20" s="26">
        <v>48416.756000000001</v>
      </c>
      <c r="E20" s="26">
        <f>E21+E24</f>
        <v>2794514.773</v>
      </c>
      <c r="F20" s="26">
        <f t="shared" ref="F20:G20" si="0">F21+F24</f>
        <v>2577134</v>
      </c>
      <c r="G20" s="26">
        <f t="shared" si="0"/>
        <v>217380.77299999999</v>
      </c>
      <c r="H20" s="27">
        <f>B20*100/E20</f>
        <v>22.09450835492148</v>
      </c>
      <c r="I20" s="27">
        <f t="shared" ref="I20:J20" si="1">C20*100/F20</f>
        <v>22.079470605719376</v>
      </c>
      <c r="J20" s="27">
        <f t="shared" si="1"/>
        <v>22.272786747335751</v>
      </c>
      <c r="K20" s="26">
        <v>604149.74199999997</v>
      </c>
      <c r="L20" s="26">
        <v>556698.66399999999</v>
      </c>
      <c r="M20" s="26">
        <v>47451.078000000001</v>
      </c>
      <c r="N20" s="27">
        <f>B20*100/K20</f>
        <v>102.19888499099949</v>
      </c>
      <c r="O20" s="27">
        <f t="shared" ref="O20:P20" si="2">C20*100/L20</f>
        <v>102.21284526021424</v>
      </c>
      <c r="P20" s="27">
        <f t="shared" si="2"/>
        <v>102.03510234266965</v>
      </c>
      <c r="Q20" s="26">
        <f>B20-K20</f>
        <v>13284.558000000077</v>
      </c>
      <c r="R20" s="26">
        <f t="shared" ref="R20:S20" si="3">C20-L20</f>
        <v>12318.880000000005</v>
      </c>
      <c r="S20" s="26">
        <f t="shared" si="3"/>
        <v>965.67799999999988</v>
      </c>
    </row>
    <row r="21" spans="1:19" x14ac:dyDescent="0.25">
      <c r="A21" s="28" t="s">
        <v>24</v>
      </c>
      <c r="B21" s="19">
        <v>550578.53500000003</v>
      </c>
      <c r="C21" s="19">
        <v>502161.77899999998</v>
      </c>
      <c r="D21" s="19">
        <v>48416.756000000001</v>
      </c>
      <c r="E21" s="19">
        <v>2509478.773</v>
      </c>
      <c r="F21" s="19">
        <v>2292098</v>
      </c>
      <c r="G21" s="19">
        <v>217380.77299999999</v>
      </c>
      <c r="H21" s="27">
        <v>21.94</v>
      </c>
      <c r="I21" s="27">
        <v>21.908000000000001</v>
      </c>
      <c r="J21" s="27">
        <v>22.273</v>
      </c>
      <c r="K21" s="19">
        <v>545486.23800000001</v>
      </c>
      <c r="L21" s="19">
        <v>498035.16</v>
      </c>
      <c r="M21" s="19">
        <v>47451.078000000001</v>
      </c>
      <c r="N21" s="27">
        <v>100.934</v>
      </c>
      <c r="O21" s="27">
        <v>100.82899999999999</v>
      </c>
      <c r="P21" s="27">
        <v>102.035</v>
      </c>
      <c r="Q21" s="19">
        <v>5092.2969999999996</v>
      </c>
      <c r="R21" s="19">
        <v>4126.6189999999997</v>
      </c>
      <c r="S21" s="19">
        <v>965.678</v>
      </c>
    </row>
    <row r="22" spans="1:19" ht="15.75" customHeight="1" x14ac:dyDescent="0.25">
      <c r="A22" s="29" t="s">
        <v>25</v>
      </c>
      <c r="B22" s="30">
        <v>322778.37099999998</v>
      </c>
      <c r="C22" s="30">
        <v>274361.61499999999</v>
      </c>
      <c r="D22" s="30">
        <v>48416.756000000001</v>
      </c>
      <c r="E22" s="30">
        <v>1469693.773</v>
      </c>
      <c r="F22" s="30">
        <v>1252313</v>
      </c>
      <c r="G22" s="30">
        <v>217380.77299999999</v>
      </c>
      <c r="H22" s="24">
        <v>21.962</v>
      </c>
      <c r="I22" s="24">
        <v>21.908000000000001</v>
      </c>
      <c r="J22" s="24">
        <v>22.273</v>
      </c>
      <c r="K22" s="30">
        <v>316340.522</v>
      </c>
      <c r="L22" s="30">
        <v>268889.44400000002</v>
      </c>
      <c r="M22" s="30">
        <v>47451.078000000001</v>
      </c>
      <c r="N22" s="24">
        <v>102.035</v>
      </c>
      <c r="O22" s="24">
        <v>102.035</v>
      </c>
      <c r="P22" s="24">
        <v>102.035</v>
      </c>
      <c r="Q22" s="30">
        <v>6437.8490000000002</v>
      </c>
      <c r="R22" s="30">
        <v>5472.1710000000003</v>
      </c>
      <c r="S22" s="30">
        <v>965.678</v>
      </c>
    </row>
    <row r="23" spans="1:19" x14ac:dyDescent="0.25">
      <c r="A23" s="29" t="s">
        <v>26</v>
      </c>
      <c r="B23" s="30">
        <v>227800.16399999999</v>
      </c>
      <c r="C23" s="30">
        <v>227800.16399999999</v>
      </c>
      <c r="D23" s="30" t="s">
        <v>21</v>
      </c>
      <c r="E23" s="30">
        <v>1039785</v>
      </c>
      <c r="F23" s="30">
        <v>1039785</v>
      </c>
      <c r="G23" s="30" t="s">
        <v>21</v>
      </c>
      <c r="H23" s="24">
        <v>21.908000000000001</v>
      </c>
      <c r="I23" s="24">
        <v>21.908000000000001</v>
      </c>
      <c r="J23" s="24" t="s">
        <v>21</v>
      </c>
      <c r="K23" s="30">
        <v>229145.71599999999</v>
      </c>
      <c r="L23" s="30">
        <v>229145.71599999999</v>
      </c>
      <c r="M23" s="30" t="s">
        <v>21</v>
      </c>
      <c r="N23" s="24">
        <v>99.412999999999997</v>
      </c>
      <c r="O23" s="24">
        <v>99.412999999999997</v>
      </c>
      <c r="P23" s="24" t="s">
        <v>21</v>
      </c>
      <c r="Q23" s="30">
        <v>-1345.5519999999999</v>
      </c>
      <c r="R23" s="30">
        <v>-1345.5519999999999</v>
      </c>
      <c r="S23" s="30" t="s">
        <v>21</v>
      </c>
    </row>
    <row r="24" spans="1:19" x14ac:dyDescent="0.25">
      <c r="A24" s="29" t="s">
        <v>27</v>
      </c>
      <c r="B24" s="30">
        <v>66855.764999999999</v>
      </c>
      <c r="C24" s="30">
        <v>66855.764999999999</v>
      </c>
      <c r="D24" s="30" t="s">
        <v>21</v>
      </c>
      <c r="E24" s="30">
        <v>285036</v>
      </c>
      <c r="F24" s="30">
        <v>285036</v>
      </c>
      <c r="G24" s="30"/>
      <c r="H24" s="24">
        <v>23.454999999999998</v>
      </c>
      <c r="I24" s="24">
        <v>23.454999999999998</v>
      </c>
      <c r="J24" s="24" t="s">
        <v>21</v>
      </c>
      <c r="K24" s="30">
        <v>58663.504000000001</v>
      </c>
      <c r="L24" s="30">
        <v>58663.504000000001</v>
      </c>
      <c r="M24" s="30" t="s">
        <v>21</v>
      </c>
      <c r="N24" s="24">
        <v>113.965</v>
      </c>
      <c r="O24" s="24">
        <v>113.965</v>
      </c>
      <c r="P24" s="24" t="s">
        <v>21</v>
      </c>
      <c r="Q24" s="30">
        <v>8192.2610000000004</v>
      </c>
      <c r="R24" s="30">
        <v>8192.2610000000004</v>
      </c>
      <c r="S24" s="30" t="s">
        <v>21</v>
      </c>
    </row>
    <row r="25" spans="1:19" x14ac:dyDescent="0.25">
      <c r="A25" s="42" t="s">
        <v>28</v>
      </c>
      <c r="B25" s="43">
        <v>17156.877</v>
      </c>
      <c r="C25" s="44" t="s">
        <v>21</v>
      </c>
      <c r="D25" s="44">
        <v>17156.877</v>
      </c>
      <c r="E25" s="44">
        <v>186434.22399999999</v>
      </c>
      <c r="F25" s="44" t="s">
        <v>21</v>
      </c>
      <c r="G25" s="44">
        <v>186434.22399999999</v>
      </c>
      <c r="H25" s="24">
        <v>9.2029999999999994</v>
      </c>
      <c r="I25" s="24" t="s">
        <v>21</v>
      </c>
      <c r="J25" s="24">
        <v>8.952</v>
      </c>
      <c r="K25" s="44" t="s">
        <v>21</v>
      </c>
      <c r="L25" s="44" t="s">
        <v>21</v>
      </c>
      <c r="M25" s="44" t="s">
        <v>21</v>
      </c>
      <c r="N25" s="24" t="s">
        <v>21</v>
      </c>
      <c r="O25" s="24" t="s">
        <v>21</v>
      </c>
      <c r="P25" s="24" t="s">
        <v>21</v>
      </c>
      <c r="Q25" s="43">
        <v>17156.877</v>
      </c>
      <c r="R25" s="43" t="s">
        <v>21</v>
      </c>
      <c r="S25" s="43">
        <v>17156.877</v>
      </c>
    </row>
    <row r="26" spans="1:19" x14ac:dyDescent="0.25">
      <c r="A26" s="31" t="s">
        <v>29</v>
      </c>
      <c r="B26" s="26">
        <v>203794.264</v>
      </c>
      <c r="C26" s="26">
        <v>158338.52799999999</v>
      </c>
      <c r="D26" s="26">
        <v>45455.735999999997</v>
      </c>
      <c r="E26" s="26">
        <v>1944144.49</v>
      </c>
      <c r="F26" s="26">
        <v>1532222</v>
      </c>
      <c r="G26" s="26">
        <v>411922.49</v>
      </c>
      <c r="H26" s="27">
        <v>10.481999999999999</v>
      </c>
      <c r="I26" s="27">
        <v>10.334</v>
      </c>
      <c r="J26" s="27">
        <v>11.035</v>
      </c>
      <c r="K26" s="26">
        <v>248340.84599999999</v>
      </c>
      <c r="L26" s="26">
        <v>152677.23000000001</v>
      </c>
      <c r="M26" s="26">
        <v>95663.615999999995</v>
      </c>
      <c r="N26" s="27">
        <v>82.061999999999998</v>
      </c>
      <c r="O26" s="27">
        <v>103.708</v>
      </c>
      <c r="P26" s="27">
        <v>47.515999999999998</v>
      </c>
      <c r="Q26" s="26">
        <v>-44546.582000000002</v>
      </c>
      <c r="R26" s="26">
        <v>5661.2979999999998</v>
      </c>
      <c r="S26" s="26">
        <v>-50207.88</v>
      </c>
    </row>
    <row r="27" spans="1:19" ht="24" customHeight="1" x14ac:dyDescent="0.25">
      <c r="A27" s="32" t="s">
        <v>30</v>
      </c>
      <c r="B27" s="23">
        <v>144443.30900000001</v>
      </c>
      <c r="C27" s="23">
        <v>108168.798</v>
      </c>
      <c r="D27" s="23">
        <v>36274.510999999999</v>
      </c>
      <c r="E27" s="23">
        <v>1713717.3</v>
      </c>
      <c r="F27" s="23">
        <v>1403566</v>
      </c>
      <c r="G27" s="23">
        <v>310151.3</v>
      </c>
      <c r="H27" s="24">
        <v>8.4290000000000003</v>
      </c>
      <c r="I27" s="24">
        <v>7.7069999999999999</v>
      </c>
      <c r="J27" s="24">
        <v>11.696</v>
      </c>
      <c r="K27" s="23">
        <v>178386.573</v>
      </c>
      <c r="L27" s="23">
        <v>134238.742</v>
      </c>
      <c r="M27" s="23">
        <v>44147.830999999998</v>
      </c>
      <c r="N27" s="24">
        <v>80.971999999999994</v>
      </c>
      <c r="O27" s="24">
        <v>80.578999999999994</v>
      </c>
      <c r="P27" s="24">
        <v>82.165999999999997</v>
      </c>
      <c r="Q27" s="23">
        <v>-33943.264000000003</v>
      </c>
      <c r="R27" s="23">
        <v>-26069.944</v>
      </c>
      <c r="S27" s="23">
        <v>-7873.32</v>
      </c>
    </row>
    <row r="28" spans="1:19" ht="24" x14ac:dyDescent="0.25">
      <c r="A28" s="32" t="s">
        <v>31</v>
      </c>
      <c r="B28" s="23">
        <v>44.061</v>
      </c>
      <c r="C28" s="33"/>
      <c r="D28" s="33">
        <v>44.061</v>
      </c>
      <c r="E28" s="33">
        <v>40</v>
      </c>
      <c r="F28" s="33"/>
      <c r="G28" s="33">
        <v>40</v>
      </c>
      <c r="H28" s="24">
        <v>110.15300000000001</v>
      </c>
      <c r="I28" s="24"/>
      <c r="J28" s="24">
        <v>110.15300000000001</v>
      </c>
      <c r="K28" s="33">
        <v>66.710999999999999</v>
      </c>
      <c r="L28" s="33"/>
      <c r="M28" s="33">
        <v>66.710999999999999</v>
      </c>
      <c r="N28" s="24">
        <v>66.048000000000002</v>
      </c>
      <c r="O28" s="24"/>
      <c r="P28" s="24">
        <v>66.048000000000002</v>
      </c>
      <c r="Q28" s="33">
        <v>-22.65</v>
      </c>
      <c r="R28" s="33"/>
      <c r="S28" s="33">
        <v>-22.65</v>
      </c>
    </row>
    <row r="29" spans="1:19" x14ac:dyDescent="0.25">
      <c r="A29" s="32" t="s">
        <v>32</v>
      </c>
      <c r="B29" s="23">
        <v>8799.0169999999998</v>
      </c>
      <c r="C29" s="23"/>
      <c r="D29" s="23">
        <v>8799.0169999999998</v>
      </c>
      <c r="E29" s="23">
        <v>10101.18</v>
      </c>
      <c r="F29" s="23"/>
      <c r="G29" s="23">
        <v>10101.18</v>
      </c>
      <c r="H29" s="24">
        <v>87.108999999999995</v>
      </c>
      <c r="I29" s="24"/>
      <c r="J29" s="24">
        <v>87.108999999999995</v>
      </c>
      <c r="K29" s="23">
        <v>5919.06</v>
      </c>
      <c r="L29" s="23"/>
      <c r="M29" s="23">
        <v>5919.06</v>
      </c>
      <c r="N29" s="24">
        <v>148.65600000000001</v>
      </c>
      <c r="O29" s="24"/>
      <c r="P29" s="24">
        <v>148.65600000000001</v>
      </c>
      <c r="Q29" s="23">
        <v>2879.9569999999999</v>
      </c>
      <c r="R29" s="23"/>
      <c r="S29" s="23">
        <v>2879.9569999999999</v>
      </c>
    </row>
    <row r="30" spans="1:19" ht="25.5" customHeight="1" x14ac:dyDescent="0.25">
      <c r="A30" s="32" t="s">
        <v>33</v>
      </c>
      <c r="B30" s="23">
        <v>338.14600000000002</v>
      </c>
      <c r="C30" s="23"/>
      <c r="D30" s="23">
        <v>338.14600000000002</v>
      </c>
      <c r="E30" s="23">
        <v>91630.01</v>
      </c>
      <c r="F30" s="23"/>
      <c r="G30" s="23">
        <v>91630.01</v>
      </c>
      <c r="H30" s="24">
        <v>0.36899999999999999</v>
      </c>
      <c r="I30" s="24"/>
      <c r="J30" s="24">
        <v>0.36899999999999999</v>
      </c>
      <c r="K30" s="23">
        <v>45530.014999999999</v>
      </c>
      <c r="L30" s="23"/>
      <c r="M30" s="23">
        <v>45530.014999999999</v>
      </c>
      <c r="N30" s="24">
        <v>0.74299999999999999</v>
      </c>
      <c r="O30" s="24"/>
      <c r="P30" s="24">
        <v>0.74299999999999999</v>
      </c>
      <c r="Q30" s="23">
        <v>-45191.868999999999</v>
      </c>
      <c r="R30" s="23"/>
      <c r="S30" s="23">
        <v>-45191.868999999999</v>
      </c>
    </row>
    <row r="31" spans="1:19" x14ac:dyDescent="0.25">
      <c r="A31" s="34" t="s">
        <v>34</v>
      </c>
      <c r="B31" s="23">
        <v>22695.751</v>
      </c>
      <c r="C31" s="35">
        <v>22695.751</v>
      </c>
      <c r="D31" s="35"/>
      <c r="E31" s="35">
        <v>128656</v>
      </c>
      <c r="F31" s="35">
        <v>128656</v>
      </c>
      <c r="G31" s="35"/>
      <c r="H31" s="24">
        <v>17.640999999999998</v>
      </c>
      <c r="I31" s="24">
        <v>17.640999999999998</v>
      </c>
      <c r="J31" s="24"/>
      <c r="K31" s="35">
        <v>18438.488000000001</v>
      </c>
      <c r="L31" s="35">
        <v>18438.488000000001</v>
      </c>
      <c r="M31" s="35"/>
      <c r="N31" s="24">
        <v>123.089</v>
      </c>
      <c r="O31" s="24">
        <v>123.089</v>
      </c>
      <c r="P31" s="24"/>
      <c r="Q31" s="35">
        <v>4257.2629999999999</v>
      </c>
      <c r="R31" s="35">
        <v>4257.2629999999999</v>
      </c>
      <c r="S31" s="23"/>
    </row>
    <row r="32" spans="1:19" ht="24" x14ac:dyDescent="0.25">
      <c r="A32" s="34" t="s">
        <v>56</v>
      </c>
      <c r="B32" s="23">
        <f>B26-B27-B28-B29-B30-B31</f>
        <v>27473.979999999985</v>
      </c>
      <c r="C32" s="23">
        <f>C26-C27-C28-C29-C30-C31</f>
        <v>27473.978999999996</v>
      </c>
      <c r="D32" s="23">
        <v>0</v>
      </c>
      <c r="E32" s="35">
        <f t="shared" ref="E32:R32" si="4">E26-E27-E28-E29-E30-E31</f>
        <v>0</v>
      </c>
      <c r="F32" s="35">
        <f t="shared" si="4"/>
        <v>0</v>
      </c>
      <c r="G32" s="35">
        <f t="shared" si="4"/>
        <v>1.4551915228366852E-11</v>
      </c>
      <c r="H32" s="24">
        <f t="shared" si="4"/>
        <v>-213.21899999999999</v>
      </c>
      <c r="I32" s="24">
        <f t="shared" si="4"/>
        <v>-15.013999999999999</v>
      </c>
      <c r="J32" s="24">
        <f t="shared" si="4"/>
        <v>-198.292</v>
      </c>
      <c r="K32" s="35">
        <f t="shared" si="4"/>
        <v>-1.0000000074796844E-3</v>
      </c>
      <c r="L32" s="35">
        <f t="shared" si="4"/>
        <v>0</v>
      </c>
      <c r="M32" s="35">
        <f t="shared" si="4"/>
        <v>-1.0000000038417056E-3</v>
      </c>
      <c r="N32" s="24">
        <f t="shared" si="4"/>
        <v>-337.44600000000003</v>
      </c>
      <c r="O32" s="24">
        <f t="shared" si="4"/>
        <v>-99.96</v>
      </c>
      <c r="P32" s="24">
        <f t="shared" si="4"/>
        <v>-250.09700000000001</v>
      </c>
      <c r="Q32" s="35">
        <f t="shared" si="4"/>
        <v>27473.981</v>
      </c>
      <c r="R32" s="35">
        <f t="shared" si="4"/>
        <v>27473.978999999999</v>
      </c>
      <c r="S32" s="23">
        <v>0</v>
      </c>
    </row>
    <row r="33" spans="1:19" x14ac:dyDescent="0.25">
      <c r="A33" s="25" t="s">
        <v>35</v>
      </c>
      <c r="B33" s="26">
        <v>288922.73100000003</v>
      </c>
      <c r="C33" s="26">
        <v>133818.408</v>
      </c>
      <c r="D33" s="26">
        <v>155104.323</v>
      </c>
      <c r="E33" s="26">
        <v>1575198.453</v>
      </c>
      <c r="F33" s="26">
        <v>734287.7</v>
      </c>
      <c r="G33" s="26">
        <v>840910.75300000003</v>
      </c>
      <c r="H33" s="27">
        <v>18.341999999999999</v>
      </c>
      <c r="I33" s="27">
        <v>18.224</v>
      </c>
      <c r="J33" s="27">
        <v>18.445</v>
      </c>
      <c r="K33" s="26">
        <v>272095.85100000002</v>
      </c>
      <c r="L33" s="26">
        <v>129455.6</v>
      </c>
      <c r="M33" s="26">
        <v>142640.25</v>
      </c>
      <c r="N33" s="27">
        <v>106.184</v>
      </c>
      <c r="O33" s="27">
        <v>103.37</v>
      </c>
      <c r="P33" s="27">
        <v>108.738</v>
      </c>
      <c r="Q33" s="26">
        <v>16826.88</v>
      </c>
      <c r="R33" s="26">
        <v>4362.808</v>
      </c>
      <c r="S33" s="26">
        <v>12464.073</v>
      </c>
    </row>
    <row r="34" spans="1:19" x14ac:dyDescent="0.25">
      <c r="A34" s="32" t="s">
        <v>36</v>
      </c>
      <c r="B34" s="33">
        <v>5037.2</v>
      </c>
      <c r="C34" s="33" t="s">
        <v>21</v>
      </c>
      <c r="D34" s="33">
        <v>5037.2</v>
      </c>
      <c r="E34" s="33">
        <v>127086.91</v>
      </c>
      <c r="F34" s="33" t="s">
        <v>21</v>
      </c>
      <c r="G34" s="33">
        <v>127086.91</v>
      </c>
      <c r="H34" s="24">
        <v>3.964</v>
      </c>
      <c r="I34" s="24" t="s">
        <v>21</v>
      </c>
      <c r="J34" s="24">
        <v>3.964</v>
      </c>
      <c r="K34" s="33">
        <v>4774.5129999999999</v>
      </c>
      <c r="L34" s="33" t="s">
        <v>21</v>
      </c>
      <c r="M34" s="33">
        <v>4774.5129999999999</v>
      </c>
      <c r="N34" s="24">
        <v>105.502</v>
      </c>
      <c r="O34" s="24" t="s">
        <v>21</v>
      </c>
      <c r="P34" s="24">
        <v>105.502</v>
      </c>
      <c r="Q34" s="33">
        <v>262.68700000000001</v>
      </c>
      <c r="R34" s="33" t="s">
        <v>21</v>
      </c>
      <c r="S34" s="33">
        <v>262.68700000000001</v>
      </c>
    </row>
    <row r="35" spans="1:19" x14ac:dyDescent="0.25">
      <c r="A35" s="32" t="s">
        <v>37</v>
      </c>
      <c r="B35" s="33">
        <v>232678.56</v>
      </c>
      <c r="C35" s="33">
        <v>116339.28</v>
      </c>
      <c r="D35" s="33">
        <v>116339.28</v>
      </c>
      <c r="E35" s="33">
        <v>928020.5</v>
      </c>
      <c r="F35" s="33">
        <v>445976</v>
      </c>
      <c r="G35" s="33">
        <v>482044.5</v>
      </c>
      <c r="H35" s="24">
        <v>25.073</v>
      </c>
      <c r="I35" s="24">
        <v>26.085999999999999</v>
      </c>
      <c r="J35" s="24">
        <v>24.135000000000002</v>
      </c>
      <c r="K35" s="33">
        <v>214083.16800000001</v>
      </c>
      <c r="L35" s="33">
        <v>107041.584</v>
      </c>
      <c r="M35" s="33">
        <v>107041.584</v>
      </c>
      <c r="N35" s="24">
        <v>108.68600000000001</v>
      </c>
      <c r="O35" s="24">
        <v>108.68600000000001</v>
      </c>
      <c r="P35" s="24">
        <v>108.68600000000001</v>
      </c>
      <c r="Q35" s="33">
        <v>18595.392</v>
      </c>
      <c r="R35" s="33">
        <v>9297.6959999999999</v>
      </c>
      <c r="S35" s="33">
        <v>9297.6959999999999</v>
      </c>
    </row>
    <row r="36" spans="1:19" x14ac:dyDescent="0.25">
      <c r="A36" s="36" t="s">
        <v>38</v>
      </c>
      <c r="B36" s="37">
        <v>17479.128000000001</v>
      </c>
      <c r="C36" s="37">
        <v>17479.128000000001</v>
      </c>
      <c r="D36" s="37" t="s">
        <v>21</v>
      </c>
      <c r="E36" s="37">
        <v>288311.7</v>
      </c>
      <c r="F36" s="37">
        <v>288311.7</v>
      </c>
      <c r="G36" s="37" t="s">
        <v>21</v>
      </c>
      <c r="H36" s="24">
        <v>6.0629999999999997</v>
      </c>
      <c r="I36" s="24">
        <v>6.0629999999999997</v>
      </c>
      <c r="J36" s="24" t="s">
        <v>21</v>
      </c>
      <c r="K36" s="37">
        <v>22414.017</v>
      </c>
      <c r="L36" s="37">
        <v>22414.017</v>
      </c>
      <c r="M36" s="37" t="s">
        <v>21</v>
      </c>
      <c r="N36" s="24">
        <v>77.983000000000004</v>
      </c>
      <c r="O36" s="24">
        <v>77.983000000000004</v>
      </c>
      <c r="P36" s="24" t="s">
        <v>21</v>
      </c>
      <c r="Q36" s="37">
        <v>-4934.8890000000001</v>
      </c>
      <c r="R36" s="37">
        <v>-4934.8890000000001</v>
      </c>
      <c r="S36" s="37" t="s">
        <v>21</v>
      </c>
    </row>
    <row r="37" spans="1:19" x14ac:dyDescent="0.25">
      <c r="A37" s="38" t="s">
        <v>39</v>
      </c>
      <c r="B37" s="23" t="s">
        <v>21</v>
      </c>
      <c r="C37" s="23" t="s">
        <v>21</v>
      </c>
      <c r="D37" s="23" t="s">
        <v>21</v>
      </c>
      <c r="E37" s="23" t="s">
        <v>21</v>
      </c>
      <c r="F37" s="23" t="s">
        <v>21</v>
      </c>
      <c r="G37" s="23" t="s">
        <v>21</v>
      </c>
      <c r="H37" s="24" t="s">
        <v>21</v>
      </c>
      <c r="I37" s="24" t="s">
        <v>21</v>
      </c>
      <c r="J37" s="24" t="s">
        <v>21</v>
      </c>
      <c r="K37" s="23" t="s">
        <v>21</v>
      </c>
      <c r="L37" s="23" t="s">
        <v>21</v>
      </c>
      <c r="M37" s="23" t="s">
        <v>21</v>
      </c>
      <c r="N37" s="24" t="s">
        <v>21</v>
      </c>
      <c r="O37" s="24" t="s">
        <v>21</v>
      </c>
      <c r="P37" s="24" t="s">
        <v>21</v>
      </c>
      <c r="Q37" s="23" t="s">
        <v>21</v>
      </c>
      <c r="R37" s="23" t="s">
        <v>21</v>
      </c>
      <c r="S37" s="23" t="s">
        <v>21</v>
      </c>
    </row>
    <row r="38" spans="1:19" x14ac:dyDescent="0.25">
      <c r="A38" s="38" t="s">
        <v>40</v>
      </c>
      <c r="B38" s="23">
        <v>33727.843000000001</v>
      </c>
      <c r="C38" s="23" t="s">
        <v>21</v>
      </c>
      <c r="D38" s="23">
        <v>33727.843000000001</v>
      </c>
      <c r="E38" s="23">
        <v>231779.34299999999</v>
      </c>
      <c r="F38" s="23" t="s">
        <v>21</v>
      </c>
      <c r="G38" s="23">
        <v>231779.34299999999</v>
      </c>
      <c r="H38" s="24">
        <v>14.552</v>
      </c>
      <c r="I38" s="24" t="s">
        <v>21</v>
      </c>
      <c r="J38" s="24">
        <v>14.552</v>
      </c>
      <c r="K38" s="23">
        <v>30824.153999999999</v>
      </c>
      <c r="L38" s="23" t="s">
        <v>21</v>
      </c>
      <c r="M38" s="23">
        <v>30824.153999999999</v>
      </c>
      <c r="N38" s="24">
        <v>109.42</v>
      </c>
      <c r="O38" s="24" t="s">
        <v>21</v>
      </c>
      <c r="P38" s="24">
        <v>109.42</v>
      </c>
      <c r="Q38" s="23">
        <v>2903.6889999999999</v>
      </c>
      <c r="R38" s="23" t="s">
        <v>21</v>
      </c>
      <c r="S38" s="23">
        <v>2903.6889999999999</v>
      </c>
    </row>
    <row r="39" spans="1:19" ht="18" customHeight="1" x14ac:dyDescent="0.25">
      <c r="A39" s="39" t="s">
        <v>41</v>
      </c>
      <c r="B39" s="26">
        <v>58579.635999999999</v>
      </c>
      <c r="C39" s="26" t="s">
        <v>21</v>
      </c>
      <c r="D39" s="26">
        <v>58579.635999999999</v>
      </c>
      <c r="E39" s="26">
        <v>368713</v>
      </c>
      <c r="F39" s="26" t="s">
        <v>21</v>
      </c>
      <c r="G39" s="26">
        <v>368713</v>
      </c>
      <c r="H39" s="27">
        <v>15.888</v>
      </c>
      <c r="I39" s="27" t="s">
        <v>21</v>
      </c>
      <c r="J39" s="27">
        <v>15.888</v>
      </c>
      <c r="K39" s="26">
        <v>57097.493999999999</v>
      </c>
      <c r="L39" s="26">
        <v>2.4</v>
      </c>
      <c r="M39" s="26">
        <v>57095.093999999997</v>
      </c>
      <c r="N39" s="27">
        <v>102.596</v>
      </c>
      <c r="O39" s="27" t="s">
        <v>21</v>
      </c>
      <c r="P39" s="27">
        <v>102.6</v>
      </c>
      <c r="Q39" s="26">
        <v>1482.1420000000001</v>
      </c>
      <c r="R39" s="26">
        <v>-2.4</v>
      </c>
      <c r="S39" s="26">
        <v>1484.5419999999999</v>
      </c>
    </row>
    <row r="40" spans="1:19" ht="15.75" customHeight="1" x14ac:dyDescent="0.25">
      <c r="A40" s="32" t="s">
        <v>42</v>
      </c>
      <c r="B40" s="23">
        <v>57951.853000000003</v>
      </c>
      <c r="C40" s="23" t="s">
        <v>21</v>
      </c>
      <c r="D40" s="23">
        <v>57951.853000000003</v>
      </c>
      <c r="E40" s="23">
        <v>364372.2</v>
      </c>
      <c r="F40" s="23" t="s">
        <v>21</v>
      </c>
      <c r="G40" s="23">
        <v>364372.2</v>
      </c>
      <c r="H40" s="24">
        <v>15.904999999999999</v>
      </c>
      <c r="I40" s="24" t="s">
        <v>21</v>
      </c>
      <c r="J40" s="24">
        <v>15.904999999999999</v>
      </c>
      <c r="K40" s="23">
        <v>56197.226999999999</v>
      </c>
      <c r="L40" s="23" t="s">
        <v>21</v>
      </c>
      <c r="M40" s="23">
        <v>56197.226999999999</v>
      </c>
      <c r="N40" s="24">
        <v>103.122</v>
      </c>
      <c r="O40" s="24" t="s">
        <v>21</v>
      </c>
      <c r="P40" s="24">
        <v>103.122</v>
      </c>
      <c r="Q40" s="23">
        <v>1754.626</v>
      </c>
      <c r="R40" s="23" t="s">
        <v>21</v>
      </c>
      <c r="S40" s="23">
        <v>1754.626</v>
      </c>
    </row>
    <row r="41" spans="1:19" x14ac:dyDescent="0.25">
      <c r="A41" s="31" t="s">
        <v>43</v>
      </c>
      <c r="B41" s="26">
        <v>43626.993999999999</v>
      </c>
      <c r="C41" s="26">
        <v>8704.3389999999999</v>
      </c>
      <c r="D41" s="26">
        <v>34922.654999999999</v>
      </c>
      <c r="E41" s="26">
        <v>188001.6</v>
      </c>
      <c r="F41" s="26">
        <v>39137</v>
      </c>
      <c r="G41" s="26">
        <v>148864.6</v>
      </c>
      <c r="H41" s="27">
        <v>23.206</v>
      </c>
      <c r="I41" s="27">
        <v>22.241</v>
      </c>
      <c r="J41" s="27">
        <v>23.459</v>
      </c>
      <c r="K41" s="26">
        <v>47251.794999999998</v>
      </c>
      <c r="L41" s="26">
        <v>14210.052</v>
      </c>
      <c r="M41" s="26">
        <v>33041.741999999998</v>
      </c>
      <c r="N41" s="27">
        <v>92.328999999999994</v>
      </c>
      <c r="O41" s="27">
        <v>61.255000000000003</v>
      </c>
      <c r="P41" s="27">
        <v>105.693</v>
      </c>
      <c r="Q41" s="26">
        <v>-3624.8009999999999</v>
      </c>
      <c r="R41" s="26">
        <v>-5505.7129999999997</v>
      </c>
      <c r="S41" s="26">
        <v>1880.913</v>
      </c>
    </row>
    <row r="42" spans="1:19" ht="22.5" customHeight="1" x14ac:dyDescent="0.25">
      <c r="A42" s="39" t="s">
        <v>44</v>
      </c>
      <c r="B42" s="26" t="s">
        <v>21</v>
      </c>
      <c r="C42" s="26" t="s">
        <v>21</v>
      </c>
      <c r="D42" s="26" t="s">
        <v>21</v>
      </c>
      <c r="E42" s="26" t="s">
        <v>21</v>
      </c>
      <c r="F42" s="26" t="s">
        <v>21</v>
      </c>
      <c r="G42" s="26" t="s">
        <v>21</v>
      </c>
      <c r="H42" s="27" t="s">
        <v>21</v>
      </c>
      <c r="I42" s="27" t="s">
        <v>21</v>
      </c>
      <c r="J42" s="27" t="s">
        <v>21</v>
      </c>
      <c r="K42" s="26">
        <v>-0.63200000000000001</v>
      </c>
      <c r="L42" s="26" t="s">
        <v>21</v>
      </c>
      <c r="M42" s="26">
        <v>-0.63200000000000001</v>
      </c>
      <c r="N42" s="27" t="s">
        <v>21</v>
      </c>
      <c r="O42" s="27" t="s">
        <v>21</v>
      </c>
      <c r="P42" s="27" t="s">
        <v>21</v>
      </c>
      <c r="Q42" s="26">
        <v>0.63200000000000001</v>
      </c>
      <c r="R42" s="26" t="s">
        <v>21</v>
      </c>
      <c r="S42" s="26">
        <v>0.63200000000000001</v>
      </c>
    </row>
    <row r="43" spans="1:19" x14ac:dyDescent="0.25">
      <c r="A43" s="40" t="s">
        <v>45</v>
      </c>
      <c r="B43" s="16">
        <v>434036.37400000001</v>
      </c>
      <c r="C43" s="16">
        <v>308319.35999999999</v>
      </c>
      <c r="D43" s="16">
        <v>126317.439</v>
      </c>
      <c r="E43" s="16">
        <v>1710772.2490000001</v>
      </c>
      <c r="F43" s="16">
        <v>1254502.2</v>
      </c>
      <c r="G43" s="16">
        <v>456595.049</v>
      </c>
      <c r="H43" s="17">
        <v>25.370999999999999</v>
      </c>
      <c r="I43" s="17">
        <v>24.577000000000002</v>
      </c>
      <c r="J43" s="17">
        <v>27.664999999999999</v>
      </c>
      <c r="K43" s="16">
        <v>551282.38899999997</v>
      </c>
      <c r="L43" s="16">
        <v>414017.77</v>
      </c>
      <c r="M43" s="16">
        <v>137266.745</v>
      </c>
      <c r="N43" s="17">
        <v>78.731999999999999</v>
      </c>
      <c r="O43" s="17">
        <v>74.47</v>
      </c>
      <c r="P43" s="17">
        <v>92.022999999999996</v>
      </c>
      <c r="Q43" s="16">
        <v>-117246.015</v>
      </c>
      <c r="R43" s="16">
        <v>-105698.41</v>
      </c>
      <c r="S43" s="16">
        <v>-10949.306</v>
      </c>
    </row>
    <row r="44" spans="1:19" x14ac:dyDescent="0.25">
      <c r="A44" s="45" t="s">
        <v>46</v>
      </c>
      <c r="B44" s="23">
        <v>433229.10800000001</v>
      </c>
      <c r="C44" s="23">
        <v>308322.87</v>
      </c>
      <c r="D44" s="23">
        <v>124906.663</v>
      </c>
      <c r="E44" s="23">
        <v>1710772.2490000001</v>
      </c>
      <c r="F44" s="23">
        <v>1254502.2</v>
      </c>
      <c r="G44" s="23">
        <v>456595.049</v>
      </c>
      <c r="H44" s="24">
        <v>25.324000000000002</v>
      </c>
      <c r="I44" s="24">
        <v>24.577000000000002</v>
      </c>
      <c r="J44" s="24">
        <v>27.356000000000002</v>
      </c>
      <c r="K44" s="23">
        <v>550415.33799999999</v>
      </c>
      <c r="L44" s="23">
        <v>414125.51</v>
      </c>
      <c r="M44" s="23">
        <v>136291.954</v>
      </c>
      <c r="N44" s="24">
        <v>78.709000000000003</v>
      </c>
      <c r="O44" s="24">
        <v>74.451999999999998</v>
      </c>
      <c r="P44" s="24">
        <v>91.646000000000001</v>
      </c>
      <c r="Q44" s="23">
        <v>-117186.23</v>
      </c>
      <c r="R44" s="23">
        <v>-105802.64</v>
      </c>
      <c r="S44" s="23">
        <v>-11385.290999999999</v>
      </c>
    </row>
    <row r="45" spans="1:19" ht="24.75" customHeight="1" x14ac:dyDescent="0.25">
      <c r="A45" s="39" t="s">
        <v>47</v>
      </c>
      <c r="B45" s="26">
        <v>216535.67</v>
      </c>
      <c r="C45" s="26">
        <v>157430.04999999999</v>
      </c>
      <c r="D45" s="26">
        <v>59106.044999999998</v>
      </c>
      <c r="E45" s="26">
        <v>838347.902</v>
      </c>
      <c r="F45" s="26">
        <v>606066.4</v>
      </c>
      <c r="G45" s="26">
        <v>232606.50200000001</v>
      </c>
      <c r="H45" s="27">
        <v>25.829000000000001</v>
      </c>
      <c r="I45" s="27">
        <v>25.975999999999999</v>
      </c>
      <c r="J45" s="27">
        <v>25.41</v>
      </c>
      <c r="K45" s="26">
        <v>211724.67300000001</v>
      </c>
      <c r="L45" s="26">
        <v>182513.87</v>
      </c>
      <c r="M45" s="26">
        <v>29212.93</v>
      </c>
      <c r="N45" s="27">
        <v>102.27200000000001</v>
      </c>
      <c r="O45" s="27">
        <v>86.256</v>
      </c>
      <c r="P45" s="27">
        <v>202.328</v>
      </c>
      <c r="Q45" s="26">
        <v>4810.9970000000003</v>
      </c>
      <c r="R45" s="26">
        <v>-25083.82</v>
      </c>
      <c r="S45" s="26">
        <v>29893.115000000002</v>
      </c>
    </row>
    <row r="46" spans="1:19" x14ac:dyDescent="0.25">
      <c r="A46" s="39" t="s">
        <v>48</v>
      </c>
      <c r="B46" s="26">
        <v>37600.000999999997</v>
      </c>
      <c r="C46" s="26">
        <v>37600.000999999997</v>
      </c>
      <c r="D46" s="26" t="s">
        <v>21</v>
      </c>
      <c r="E46" s="26">
        <v>121661.03</v>
      </c>
      <c r="F46" s="26">
        <v>116505.9</v>
      </c>
      <c r="G46" s="26">
        <v>5155.13</v>
      </c>
      <c r="H46" s="27">
        <v>30.905999999999999</v>
      </c>
      <c r="I46" s="27">
        <v>32.273000000000003</v>
      </c>
      <c r="J46" s="27" t="s">
        <v>21</v>
      </c>
      <c r="K46" s="26">
        <v>22787.862000000001</v>
      </c>
      <c r="L46" s="26">
        <v>15376.412</v>
      </c>
      <c r="M46" s="26">
        <v>7411.45</v>
      </c>
      <c r="N46" s="27">
        <v>165</v>
      </c>
      <c r="O46" s="27">
        <v>244.53</v>
      </c>
      <c r="P46" s="27" t="s">
        <v>21</v>
      </c>
      <c r="Q46" s="26">
        <v>14812.138999999999</v>
      </c>
      <c r="R46" s="26">
        <v>22223.589</v>
      </c>
      <c r="S46" s="26">
        <v>-7411.45</v>
      </c>
    </row>
    <row r="47" spans="1:19" ht="19.5" x14ac:dyDescent="0.25">
      <c r="A47" s="39" t="s">
        <v>49</v>
      </c>
      <c r="B47" s="26">
        <v>54769.243999999999</v>
      </c>
      <c r="C47" s="26">
        <v>34965.934000000001</v>
      </c>
      <c r="D47" s="26">
        <v>19803.311000000002</v>
      </c>
      <c r="E47" s="26">
        <v>199189.60699999999</v>
      </c>
      <c r="F47" s="26">
        <v>116971.5</v>
      </c>
      <c r="G47" s="26">
        <v>82218.107000000004</v>
      </c>
      <c r="H47" s="27">
        <v>27.495999999999999</v>
      </c>
      <c r="I47" s="27">
        <v>29.893000000000001</v>
      </c>
      <c r="J47" s="27">
        <v>24.085999999999999</v>
      </c>
      <c r="K47" s="26">
        <v>59301.341999999997</v>
      </c>
      <c r="L47" s="26">
        <v>37381.915000000001</v>
      </c>
      <c r="M47" s="26">
        <v>21919.427</v>
      </c>
      <c r="N47" s="27">
        <v>92.358000000000004</v>
      </c>
      <c r="O47" s="27">
        <v>93.537000000000006</v>
      </c>
      <c r="P47" s="27">
        <v>90.346000000000004</v>
      </c>
      <c r="Q47" s="26">
        <v>-4532.098</v>
      </c>
      <c r="R47" s="26">
        <v>-2415.9810000000002</v>
      </c>
      <c r="S47" s="26">
        <v>-2116.116</v>
      </c>
    </row>
    <row r="48" spans="1:19" ht="18" customHeight="1" x14ac:dyDescent="0.25">
      <c r="A48" s="39" t="s">
        <v>50</v>
      </c>
      <c r="B48" s="26">
        <v>37791.516000000003</v>
      </c>
      <c r="C48" s="26">
        <v>50.378999999999998</v>
      </c>
      <c r="D48" s="26">
        <v>37741.137000000002</v>
      </c>
      <c r="E48" s="26">
        <v>102000.45</v>
      </c>
      <c r="F48" s="26">
        <v>1947</v>
      </c>
      <c r="G48" s="26">
        <v>100053.45</v>
      </c>
      <c r="H48" s="27">
        <v>37.049999999999997</v>
      </c>
      <c r="I48" s="27">
        <v>2.5880000000000001</v>
      </c>
      <c r="J48" s="27">
        <v>37.720999999999997</v>
      </c>
      <c r="K48" s="26">
        <v>165486.06899999999</v>
      </c>
      <c r="L48" s="26">
        <v>100007.476</v>
      </c>
      <c r="M48" s="26">
        <v>65478.593999999997</v>
      </c>
      <c r="N48" s="27">
        <v>22.837</v>
      </c>
      <c r="O48" s="27">
        <v>0.05</v>
      </c>
      <c r="P48" s="27">
        <v>57.639000000000003</v>
      </c>
      <c r="Q48" s="26">
        <v>-127694.553</v>
      </c>
      <c r="R48" s="26">
        <v>-99957.096999999994</v>
      </c>
      <c r="S48" s="26">
        <v>-27737.456999999999</v>
      </c>
    </row>
    <row r="49" spans="1:19" x14ac:dyDescent="0.25">
      <c r="A49" s="39" t="s">
        <v>51</v>
      </c>
      <c r="B49" s="26" t="s">
        <v>21</v>
      </c>
      <c r="C49" s="26" t="s">
        <v>21</v>
      </c>
      <c r="D49" s="26" t="s">
        <v>21</v>
      </c>
      <c r="E49" s="26" t="s">
        <v>21</v>
      </c>
      <c r="F49" s="26" t="s">
        <v>21</v>
      </c>
      <c r="G49" s="26" t="s">
        <v>21</v>
      </c>
      <c r="H49" s="27" t="s">
        <v>21</v>
      </c>
      <c r="I49" s="27" t="s">
        <v>21</v>
      </c>
      <c r="J49" s="27" t="s">
        <v>21</v>
      </c>
      <c r="K49" s="26" t="s">
        <v>21</v>
      </c>
      <c r="L49" s="26" t="s">
        <v>21</v>
      </c>
      <c r="M49" s="26" t="s">
        <v>21</v>
      </c>
      <c r="N49" s="27" t="s">
        <v>21</v>
      </c>
      <c r="O49" s="27" t="s">
        <v>21</v>
      </c>
      <c r="P49" s="27" t="s">
        <v>21</v>
      </c>
      <c r="Q49" s="26" t="s">
        <v>21</v>
      </c>
      <c r="R49" s="26" t="s">
        <v>21</v>
      </c>
      <c r="S49" s="26" t="s">
        <v>21</v>
      </c>
    </row>
    <row r="50" spans="1:19" ht="18" customHeight="1" x14ac:dyDescent="0.25">
      <c r="A50" s="39" t="s">
        <v>52</v>
      </c>
      <c r="B50" s="26">
        <v>86380.013999999996</v>
      </c>
      <c r="C50" s="26">
        <v>78276.506999999998</v>
      </c>
      <c r="D50" s="26">
        <v>8103.5060000000003</v>
      </c>
      <c r="E50" s="26">
        <v>449128.56</v>
      </c>
      <c r="F50" s="26">
        <v>413011.4</v>
      </c>
      <c r="G50" s="26">
        <v>36117.160000000003</v>
      </c>
      <c r="H50" s="27">
        <v>19.233000000000001</v>
      </c>
      <c r="I50" s="27">
        <v>18.952999999999999</v>
      </c>
      <c r="J50" s="27">
        <v>22.437000000000001</v>
      </c>
      <c r="K50" s="26">
        <v>86221.077000000005</v>
      </c>
      <c r="L50" s="26">
        <v>78845.838000000003</v>
      </c>
      <c r="M50" s="26">
        <v>7375.2389999999996</v>
      </c>
      <c r="N50" s="27">
        <v>100.184</v>
      </c>
      <c r="O50" s="27">
        <v>99.278000000000006</v>
      </c>
      <c r="P50" s="27">
        <v>109.874</v>
      </c>
      <c r="Q50" s="26">
        <v>158.93700000000001</v>
      </c>
      <c r="R50" s="26">
        <v>-569.33100000000002</v>
      </c>
      <c r="S50" s="26">
        <v>728.26700000000005</v>
      </c>
    </row>
    <row r="51" spans="1:19" x14ac:dyDescent="0.25">
      <c r="A51" s="39" t="s">
        <v>53</v>
      </c>
      <c r="B51" s="26">
        <v>959.92899999999997</v>
      </c>
      <c r="C51" s="26">
        <v>-3.51</v>
      </c>
      <c r="D51" s="26">
        <v>1563.4390000000001</v>
      </c>
      <c r="E51" s="26">
        <v>444.7</v>
      </c>
      <c r="F51" s="26" t="s">
        <v>21</v>
      </c>
      <c r="G51" s="26">
        <v>444.7</v>
      </c>
      <c r="H51" s="27">
        <v>215.86</v>
      </c>
      <c r="I51" s="27" t="s">
        <v>21</v>
      </c>
      <c r="J51" s="27">
        <v>351.572</v>
      </c>
      <c r="K51" s="26">
        <v>5761.366</v>
      </c>
      <c r="L51" s="26">
        <v>-107.74</v>
      </c>
      <c r="M51" s="26">
        <v>5869.1059999999998</v>
      </c>
      <c r="N51" s="27">
        <v>16.661000000000001</v>
      </c>
      <c r="O51" s="27">
        <v>3.258</v>
      </c>
      <c r="P51" s="27">
        <v>26.638000000000002</v>
      </c>
      <c r="Q51" s="26">
        <v>-4801.4369999999999</v>
      </c>
      <c r="R51" s="26">
        <v>104.23</v>
      </c>
      <c r="S51" s="26">
        <v>-4305.6670000000004</v>
      </c>
    </row>
    <row r="52" spans="1:19" x14ac:dyDescent="0.25">
      <c r="A52" s="41" t="s">
        <v>54</v>
      </c>
      <c r="B52" s="23">
        <v>807.26599999999996</v>
      </c>
      <c r="C52" s="23">
        <v>-3.51</v>
      </c>
      <c r="D52" s="23">
        <v>1410.7760000000001</v>
      </c>
      <c r="E52" s="23" t="s">
        <v>21</v>
      </c>
      <c r="F52" s="23" t="s">
        <v>21</v>
      </c>
      <c r="G52" s="23" t="s">
        <v>21</v>
      </c>
      <c r="H52" s="27" t="s">
        <v>21</v>
      </c>
      <c r="I52" s="27" t="s">
        <v>21</v>
      </c>
      <c r="J52" s="27" t="s">
        <v>21</v>
      </c>
      <c r="K52" s="23">
        <v>867.05100000000004</v>
      </c>
      <c r="L52" s="23">
        <v>-107.74</v>
      </c>
      <c r="M52" s="23">
        <v>974.79100000000005</v>
      </c>
      <c r="N52" s="27">
        <v>93.105000000000004</v>
      </c>
      <c r="O52" s="27">
        <v>3.258</v>
      </c>
      <c r="P52" s="27">
        <v>144.726</v>
      </c>
      <c r="Q52" s="23">
        <v>-59.784999999999997</v>
      </c>
      <c r="R52" s="23">
        <v>104.23</v>
      </c>
      <c r="S52" s="23">
        <v>435.98500000000001</v>
      </c>
    </row>
    <row r="53" spans="1:19" x14ac:dyDescent="0.25">
      <c r="A53" s="28" t="s">
        <v>55</v>
      </c>
      <c r="B53" s="19">
        <v>605800.64</v>
      </c>
      <c r="C53" s="19">
        <v>557383.88399999996</v>
      </c>
      <c r="D53" s="19">
        <v>48416.756000000001</v>
      </c>
      <c r="E53" s="19">
        <v>3058666.273</v>
      </c>
      <c r="F53" s="19">
        <v>2841285.5</v>
      </c>
      <c r="G53" s="19">
        <v>217380.77299999999</v>
      </c>
      <c r="H53" s="27">
        <v>19.806000000000001</v>
      </c>
      <c r="I53" s="27">
        <v>19.617000000000001</v>
      </c>
      <c r="J53" s="27">
        <v>22.273</v>
      </c>
      <c r="K53" s="19">
        <v>607464.73499999999</v>
      </c>
      <c r="L53" s="19">
        <v>560013.65700000001</v>
      </c>
      <c r="M53" s="19">
        <v>47451.078000000001</v>
      </c>
      <c r="N53" s="27">
        <v>99.725999999999999</v>
      </c>
      <c r="O53" s="27">
        <v>99.53</v>
      </c>
      <c r="P53" s="27">
        <v>102.035</v>
      </c>
      <c r="Q53" s="19">
        <v>-1664.095</v>
      </c>
      <c r="R53" s="19">
        <v>-2629.7730000000001</v>
      </c>
      <c r="S53" s="19">
        <v>965.678</v>
      </c>
    </row>
  </sheetData>
  <mergeCells count="27">
    <mergeCell ref="R1:S1"/>
    <mergeCell ref="R2:S2"/>
    <mergeCell ref="R3:S3"/>
    <mergeCell ref="A4:S4"/>
    <mergeCell ref="A5:S5"/>
    <mergeCell ref="A6:S6"/>
    <mergeCell ref="E8:G8"/>
    <mergeCell ref="A10:A13"/>
    <mergeCell ref="B10:D11"/>
    <mergeCell ref="E10:G11"/>
    <mergeCell ref="H10:J11"/>
    <mergeCell ref="K10:M11"/>
    <mergeCell ref="N10:P11"/>
    <mergeCell ref="Q10:S11"/>
    <mergeCell ref="R12:S12"/>
    <mergeCell ref="B7:S7"/>
    <mergeCell ref="B12:B13"/>
    <mergeCell ref="C12:D12"/>
    <mergeCell ref="E12:E13"/>
    <mergeCell ref="F12:G12"/>
    <mergeCell ref="H12:H13"/>
    <mergeCell ref="Q12:Q13"/>
    <mergeCell ref="I12:J12"/>
    <mergeCell ref="K12:K13"/>
    <mergeCell ref="L12:M12"/>
    <mergeCell ref="N12:N13"/>
    <mergeCell ref="O12:P12"/>
  </mergeCells>
  <pageMargins left="0.70866141732283472" right="0.70866141732283472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641640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94E93E-CCA7-4BA2-A363-345DF1D0F1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2026-07-08T07:49:14Z</cp:lastPrinted>
  <dcterms:created xsi:type="dcterms:W3CDTF">2026-04-16T02:38:45Z</dcterms:created>
  <dcterms:modified xsi:type="dcterms:W3CDTF">2026-07-08T08:03:29Z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